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7900" windowHeight="12525" activeTab="2"/>
  </bookViews>
  <sheets>
    <sheet name="Приложение 1" sheetId="1" r:id="rId1"/>
    <sheet name="Приложение 2" sheetId="2" r:id="rId2"/>
    <sheet name="Приложение 3" sheetId="3" r:id="rId3"/>
  </sheets>
  <externalReferences>
    <externalReference r:id="rId4"/>
  </externalReferences>
  <definedNames>
    <definedName name="_xlnm.Print_Area" localSheetId="0">'Приложение 1'!$A$1:$E$38</definedName>
  </definedNames>
  <calcPr calcId="124519"/>
</workbook>
</file>

<file path=xl/calcChain.xml><?xml version="1.0" encoding="utf-8"?>
<calcChain xmlns="http://schemas.openxmlformats.org/spreadsheetml/2006/main">
  <c r="H12" i="2"/>
  <c r="G12"/>
  <c r="G11" s="1"/>
  <c r="I60"/>
  <c r="C15" i="1"/>
  <c r="C14" s="1"/>
  <c r="I83" i="2"/>
  <c r="H83"/>
  <c r="H82" s="1"/>
  <c r="I82" s="1"/>
  <c r="G83"/>
  <c r="G82"/>
  <c r="H80"/>
  <c r="G80"/>
  <c r="H78"/>
  <c r="I78" s="1"/>
  <c r="G78"/>
  <c r="H76"/>
  <c r="G76"/>
  <c r="I76" s="1"/>
  <c r="H73"/>
  <c r="G73"/>
  <c r="I71"/>
  <c r="H71"/>
  <c r="G71"/>
  <c r="H69"/>
  <c r="I69" s="1"/>
  <c r="G69"/>
  <c r="H67"/>
  <c r="I67" s="1"/>
  <c r="G67"/>
  <c r="H65"/>
  <c r="I65" s="1"/>
  <c r="G65"/>
  <c r="G64" s="1"/>
  <c r="H60"/>
  <c r="G60"/>
  <c r="G59" s="1"/>
  <c r="H59"/>
  <c r="H56"/>
  <c r="I56" s="1"/>
  <c r="G56"/>
  <c r="G55" s="1"/>
  <c r="I53"/>
  <c r="H53"/>
  <c r="G53"/>
  <c r="H51"/>
  <c r="I51" s="1"/>
  <c r="G51"/>
  <c r="G50" s="1"/>
  <c r="G49" s="1"/>
  <c r="I47"/>
  <c r="H47"/>
  <c r="G47"/>
  <c r="I45"/>
  <c r="H45"/>
  <c r="H44" s="1"/>
  <c r="I44" s="1"/>
  <c r="G45"/>
  <c r="G44"/>
  <c r="G43" s="1"/>
  <c r="H41"/>
  <c r="G41"/>
  <c r="G40" s="1"/>
  <c r="H40"/>
  <c r="H39"/>
  <c r="H35"/>
  <c r="G35"/>
  <c r="G34" s="1"/>
  <c r="G33" s="1"/>
  <c r="H31"/>
  <c r="G31"/>
  <c r="I31" s="1"/>
  <c r="H29"/>
  <c r="I29" s="1"/>
  <c r="G29"/>
  <c r="H27"/>
  <c r="G27"/>
  <c r="G26" s="1"/>
  <c r="I24"/>
  <c r="H24"/>
  <c r="G24"/>
  <c r="I22"/>
  <c r="H22"/>
  <c r="G22"/>
  <c r="H20"/>
  <c r="G20"/>
  <c r="H18"/>
  <c r="G18"/>
  <c r="H14"/>
  <c r="G14"/>
  <c r="G13" s="1"/>
  <c r="D37" i="1"/>
  <c r="C37"/>
  <c r="E37" s="1"/>
  <c r="E36"/>
  <c r="D36"/>
  <c r="C36"/>
  <c r="E35"/>
  <c r="D35"/>
  <c r="C35"/>
  <c r="D34"/>
  <c r="E34" s="1"/>
  <c r="C34"/>
  <c r="D33"/>
  <c r="C33"/>
  <c r="C32" s="1"/>
  <c r="C31" s="1"/>
  <c r="D30"/>
  <c r="C30"/>
  <c r="C29" s="1"/>
  <c r="E28"/>
  <c r="D28"/>
  <c r="C28"/>
  <c r="D27"/>
  <c r="E27" s="1"/>
  <c r="C27"/>
  <c r="D26"/>
  <c r="C26"/>
  <c r="C25" s="1"/>
  <c r="E25" s="1"/>
  <c r="D25"/>
  <c r="E24"/>
  <c r="D24"/>
  <c r="C24"/>
  <c r="D23"/>
  <c r="E23" s="1"/>
  <c r="C23"/>
  <c r="C22"/>
  <c r="C19" s="1"/>
  <c r="E21"/>
  <c r="D21"/>
  <c r="C21"/>
  <c r="E20"/>
  <c r="D20"/>
  <c r="C20"/>
  <c r="D18"/>
  <c r="C18"/>
  <c r="C17" s="1"/>
  <c r="D17"/>
  <c r="D16"/>
  <c r="C16"/>
  <c r="D15"/>
  <c r="E15" s="1"/>
  <c r="I40" i="2" l="1"/>
  <c r="G39"/>
  <c r="I39" s="1"/>
  <c r="G63"/>
  <c r="G62" s="1"/>
  <c r="G58" s="1"/>
  <c r="H75"/>
  <c r="G17"/>
  <c r="G16" s="1"/>
  <c r="I41"/>
  <c r="H50"/>
  <c r="I50" s="1"/>
  <c r="G75"/>
  <c r="I14"/>
  <c r="I20"/>
  <c r="I35"/>
  <c r="I73"/>
  <c r="I59"/>
  <c r="C13" i="1"/>
  <c r="C38" s="1"/>
  <c r="D15" i="3" s="1"/>
  <c r="D29" i="1"/>
  <c r="D32"/>
  <c r="E33"/>
  <c r="H17" i="2"/>
  <c r="I18"/>
  <c r="H26"/>
  <c r="I26" s="1"/>
  <c r="I27"/>
  <c r="H64"/>
  <c r="I80"/>
  <c r="E26" i="1"/>
  <c r="D14"/>
  <c r="D22"/>
  <c r="H13" i="2"/>
  <c r="H34"/>
  <c r="H43"/>
  <c r="I43" s="1"/>
  <c r="H55"/>
  <c r="I55" s="1"/>
  <c r="H49" l="1"/>
  <c r="I49" s="1"/>
  <c r="G85"/>
  <c r="D16" i="3" s="1"/>
  <c r="D14" s="1"/>
  <c r="I75" i="2"/>
  <c r="E14" i="1"/>
  <c r="H63" i="2"/>
  <c r="I64"/>
  <c r="H16"/>
  <c r="I16" s="1"/>
  <c r="I17"/>
  <c r="E22" i="1"/>
  <c r="D19"/>
  <c r="E19" s="1"/>
  <c r="I13" i="2"/>
  <c r="D31" i="1"/>
  <c r="E31" s="1"/>
  <c r="E32"/>
  <c r="I34" i="2"/>
  <c r="H33"/>
  <c r="I33" s="1"/>
  <c r="I63" l="1"/>
  <c r="H62"/>
  <c r="D13" i="1"/>
  <c r="I12" i="2" l="1"/>
  <c r="H11"/>
  <c r="H85" s="1"/>
  <c r="I62"/>
  <c r="H58"/>
  <c r="I58" s="1"/>
  <c r="D38" i="1"/>
  <c r="E38" s="1"/>
  <c r="E13"/>
  <c r="I85" i="2" l="1"/>
  <c r="I11"/>
</calcChain>
</file>

<file path=xl/sharedStrings.xml><?xml version="1.0" encoding="utf-8"?>
<sst xmlns="http://schemas.openxmlformats.org/spreadsheetml/2006/main" count="290" uniqueCount="158">
  <si>
    <t>Приложение №1</t>
  </si>
  <si>
    <t>к Постановлению Администрации</t>
  </si>
  <si>
    <t>Сабиновского  сельского поселения</t>
  </si>
  <si>
    <t>Лежневского муниципального района</t>
  </si>
  <si>
    <t>Ивановской области</t>
  </si>
  <si>
    <t>Отчет об исполнении бюджета Сабиновского сельского поселения Лежневского муниципального района Ивановской области</t>
  </si>
  <si>
    <t>Доходы  бюджета Сабиновского сельского поселения по кодам классификации доходов бюджетов за 3 кв. 2017 года</t>
  </si>
  <si>
    <t>Код</t>
  </si>
  <si>
    <t>Наименование доходов</t>
  </si>
  <si>
    <t>Утверждено на 2017 год</t>
  </si>
  <si>
    <t>Исполнено          за 3 кв.                2017 года</t>
  </si>
  <si>
    <t>Отношение исполненных значений к плану в %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</si>
  <si>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</si>
  <si>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</si>
  <si>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</si>
  <si>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</si>
  <si>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</si>
  <si>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</si>
  <si>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</si>
  <si>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</si>
  <si>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000 1 05 03000 01 0000 110</t>
  </si>
  <si>
    <t>Единый сельскохозяйственный налог</t>
  </si>
  <si>
    <t>182 1 05 03010 01 1000 110</t>
  </si>
  <si>
    <t>000 1 06 00000 00 0000 110</t>
  </si>
  <si>
    <t>НАЛОГИ НА ИМУЩЕСТВО</t>
  </si>
  <si>
    <t>000 1 06 01000 00 0000 000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</si>
  <si>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</si>
  <si>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</si>
  <si>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</si>
  <si>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000 1 06 06000 00 0000 000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</si>
  <si>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</si>
  <si>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</si>
  <si>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</si>
  <si>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</si>
  <si>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</si>
  <si>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</si>
  <si>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</si>
  <si>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</si>
  <si>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</si>
  <si>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</si>
  <si>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</si>
  <si>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</si>
  <si>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000 1 16 00000 00 0000 000</t>
  </si>
  <si>
    <t>ШТРАФЫ, САНКЦИИ, ВОЗМЕЩЕНИЕ УЩЕРБА</t>
  </si>
  <si>
    <t>042 1 16 33050 10 0000 140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</si>
  <si>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</si>
  <si>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</si>
  <si>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</si>
  <si>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</si>
  <si>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</si>
  <si>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914 2 02 15001 10 0000 151</t>
  </si>
  <si>
    <t>Дотации бюджетам сельских поселений на выравнивание бюджетной обеспеченности</t>
  </si>
  <si>
    <t xml:space="preserve">914 2 02 15002 10 0000 151 </t>
  </si>
  <si>
    <t>Дотации бюджетам сельских поселений на поддержку мер по обеспечению сбалансированности бюджетов</t>
  </si>
  <si>
    <t xml:space="preserve">914 2 02 29999 10 0000 151 </t>
  </si>
  <si>
    <t>Прочие субсидии бюджетам сельских поселений</t>
  </si>
  <si>
    <t>914 2 02 35118 10 0000 151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</si>
  <si>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</si>
  <si>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</si>
  <si>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</si>
  <si>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ВСЕГО:</t>
  </si>
  <si>
    <t>Приложение №2</t>
  </si>
  <si>
    <t>Расходы бюджета Сабиновского сельского поселения по расходам за 3 кв. 2017 года</t>
  </si>
  <si>
    <t>Наименование</t>
  </si>
  <si>
    <t>Код глав-ного распо-ряди-теля</t>
  </si>
  <si>
    <t>Раздел</t>
  </si>
  <si>
    <t>Под раз дел</t>
  </si>
  <si>
    <t>Целевая        статья</t>
  </si>
  <si>
    <t>Вид расходов</t>
  </si>
  <si>
    <t xml:space="preserve">Бюджетные ассигнования на 2017 год            </t>
  </si>
  <si>
    <t>Исполнено за 3 кв.                2017 года</t>
  </si>
  <si>
    <t>Администрация Сабиновского сельского поселения Лежневского муниципального района Ивановской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</si>
  <si>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</si>
  <si>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</si>
  <si>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</si>
  <si>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</si>
  <si>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</si>
  <si>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функций высшего должностного лица Сабиновского сельского поселения</t>
  </si>
  <si>
    <t>0100102000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</si>
  <si>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</si>
  <si>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</si>
  <si>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</si>
  <si>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</si>
  <si>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Обеспечение функций администрации Сабиновского сельского поселения</t>
  </si>
  <si>
    <t>0100104000</t>
  </si>
  <si>
    <t>(Закупка товаров, работ и услуг государственных (муниципальных) нужд)</t>
  </si>
  <si>
    <t>(Социальное обеспечение и иные выплаты населению)</t>
  </si>
  <si>
    <t>(Иные бюджетные ассигнования)</t>
  </si>
  <si>
    <t>Другие общегосударственные вопросы</t>
  </si>
  <si>
    <t>Членские взносы в Совет муниципальных образований Ивановской области</t>
  </si>
  <si>
    <t>0100229630</t>
  </si>
  <si>
    <t>Содержание и обслуживание имущества казны Сабиновского сельского поселения</t>
  </si>
  <si>
    <t>0100222200</t>
  </si>
  <si>
    <t>Обеспечение иных расходов на выполнение функций по общегосударственным вопросам</t>
  </si>
  <si>
    <t>0100229640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</si>
  <si>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</si>
  <si>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</si>
  <si>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</si>
  <si>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</si>
  <si>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0100351180</t>
  </si>
  <si>
    <t>-</t>
  </si>
  <si>
    <t>Национальная безопасность и правоохранительная деятельность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</si>
  <si>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</si>
  <si>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</si>
  <si>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0200127000</t>
  </si>
  <si>
    <t>Национальная экономика</t>
  </si>
  <si>
    <t>Дорожное хозяйство</t>
  </si>
  <si>
    <t>09</t>
  </si>
  <si>
    <t>Капитальный ремонт, ремонт и содержание автомобильных дорог общего пользования местного значения в границах населенных пунктов и дорожных сооружений на них</t>
  </si>
  <si>
    <t>4190023090</t>
  </si>
  <si>
    <t>Содержание автомобильных дорог общего пользования</t>
  </si>
  <si>
    <t>4190093011</t>
  </si>
  <si>
    <t>Жилищно-коммунальное хозяйство</t>
  </si>
  <si>
    <t>05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</si>
  <si>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</si>
  <si>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</si>
  <si>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0300122300</t>
  </si>
  <si>
    <t>Обеспечение мероприятий по благоустройству Сабиновского сельского поселения</t>
  </si>
  <si>
    <t>0300222400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</si>
  <si>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</si>
  <si>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</si>
  <si>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0100570020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</si>
  <si>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</si>
  <si>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</si>
  <si>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07</t>
  </si>
  <si>
    <t>Обеспечение мероприятий в области молодёжной политики</t>
  </si>
  <si>
    <t>0400100250</t>
  </si>
  <si>
    <t>Культура  и  кинематография</t>
  </si>
  <si>
    <t>08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</si>
  <si>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</si>
  <si>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</si>
  <si>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</si>
  <si>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0400200260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</si>
  <si>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</si>
  <si>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0400280340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</si>
  <si>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</si>
  <si>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04002S0340</t>
  </si>
  <si>
    <t>Библиотеки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</si>
  <si>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</si>
  <si>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0400496021</t>
  </si>
  <si>
    <t>Мероприятия в области здравоохранения, спорта и физической культуры, туризма</t>
  </si>
  <si>
    <t>Обеспечение мероприятий в физической культуры и спорта</t>
  </si>
  <si>
    <t>0400300280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</si>
  <si>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</si>
  <si>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Приложение №3</t>
  </si>
  <si>
    <t>Источники внутреннего финансирования дефицита
бюджета  Сабиновского сельского поселения за 3 кв. 2017 года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</si>
  <si>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</si>
  <si>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</si>
  <si>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Сумма (руб.)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</si>
  <si>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</si>
  <si>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</si>
  <si>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</si>
  <si>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</si>
  <si>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</si>
  <si>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</si>
  <si>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</si>
  <si>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</si>
  <si>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от  «10» октября 2017г.  № 70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</si>
</sst>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0" fontId="8" fillId="0" borderId="0"/>
    <xf numFmtId="1" fontId="9" fillId="0" borderId="5">
      <alignment horizontal="center" vertical="center" wrapText="1" shrinkToFit="1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1" fillId="2" borderId="0">
      <alignment vertical="center"/>
    </xf>
    <xf numFmtId="0" fontId="12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vertical="center"/>
    </xf>
    <xf numFmtId="0" fontId="11" fillId="0" borderId="0">
      <alignment horizontal="center" vertical="center"/>
    </xf>
    <xf numFmtId="0" fontId="9" fillId="0" borderId="0">
      <alignment vertical="center"/>
    </xf>
    <xf numFmtId="0" fontId="9" fillId="0" borderId="0">
      <alignment horizontal="left" vertical="center" wrapText="1"/>
    </xf>
    <xf numFmtId="0" fontId="12" fillId="0" borderId="0">
      <alignment horizontal="center" vertical="center" wrapText="1"/>
    </xf>
    <xf numFmtId="0" fontId="9" fillId="0" borderId="6">
      <alignment vertical="center"/>
    </xf>
    <xf numFmtId="0" fontId="9" fillId="0" borderId="7">
      <alignment horizontal="center" vertical="center" wrapText="1"/>
    </xf>
    <xf numFmtId="0" fontId="9" fillId="0" borderId="8">
      <alignment horizontal="center" vertical="center" wrapText="1"/>
    </xf>
    <xf numFmtId="0" fontId="11" fillId="2" borderId="9">
      <alignment vertical="center"/>
    </xf>
    <xf numFmtId="49" fontId="14" fillId="0" borderId="7">
      <alignment vertical="center" wrapText="1"/>
    </xf>
    <xf numFmtId="0" fontId="11" fillId="2" borderId="10">
      <alignment vertical="center"/>
    </xf>
    <xf numFmtId="49" fontId="15" fillId="0" borderId="11">
      <alignment horizontal="left" vertical="center" wrapText="1" indent="1"/>
    </xf>
    <xf numFmtId="0" fontId="11" fillId="2" borderId="12">
      <alignment vertical="center"/>
    </xf>
    <xf numFmtId="0" fontId="11" fillId="0" borderId="0">
      <alignment vertical="center"/>
    </xf>
    <xf numFmtId="0" fontId="14" fillId="0" borderId="0">
      <alignment horizontal="left" vertical="center" wrapText="1"/>
    </xf>
    <xf numFmtId="0" fontId="12" fillId="0" borderId="0">
      <alignment vertical="center"/>
    </xf>
    <xf numFmtId="0" fontId="9" fillId="0" borderId="0">
      <alignment vertical="center" wrapText="1"/>
    </xf>
    <xf numFmtId="0" fontId="9" fillId="0" borderId="6">
      <alignment horizontal="left" vertical="center" wrapText="1"/>
    </xf>
    <xf numFmtId="0" fontId="9" fillId="0" borderId="13">
      <alignment horizontal="left" vertical="center" wrapText="1"/>
    </xf>
    <xf numFmtId="0" fontId="9" fillId="0" borderId="10">
      <alignment vertical="center" wrapText="1"/>
    </xf>
    <xf numFmtId="0" fontId="9" fillId="0" borderId="14">
      <alignment horizontal="center" vertical="center" wrapText="1"/>
    </xf>
    <xf numFmtId="1" fontId="14" fillId="0" borderId="7">
      <alignment horizontal="center" vertical="center" shrinkToFit="1"/>
      <protection locked="0"/>
    </xf>
    <xf numFmtId="0" fontId="11" fillId="2" borderId="13">
      <alignment vertical="center"/>
    </xf>
    <xf numFmtId="1" fontId="15" fillId="0" borderId="7">
      <alignment horizontal="center" vertical="center" shrinkToFit="1"/>
    </xf>
    <xf numFmtId="0" fontId="11" fillId="2" borderId="0">
      <alignment vertical="center" shrinkToFit="1"/>
    </xf>
    <xf numFmtId="49" fontId="9" fillId="0" borderId="0">
      <alignment vertical="center" wrapText="1"/>
    </xf>
    <xf numFmtId="49" fontId="9" fillId="0" borderId="10">
      <alignment vertical="center" wrapText="1"/>
    </xf>
    <xf numFmtId="4" fontId="14" fillId="0" borderId="7">
      <alignment horizontal="right" vertical="center" shrinkToFit="1"/>
      <protection locked="0"/>
    </xf>
    <xf numFmtId="4" fontId="15" fillId="0" borderId="7">
      <alignment horizontal="right" vertical="center" shrinkToFit="1"/>
    </xf>
    <xf numFmtId="0" fontId="16" fillId="0" borderId="0">
      <alignment horizontal="center" vertical="center" wrapText="1"/>
    </xf>
    <xf numFmtId="0" fontId="9" fillId="0" borderId="15">
      <alignment vertical="center"/>
    </xf>
    <xf numFmtId="0" fontId="9" fillId="0" borderId="16">
      <alignment horizontal="right" vertical="center"/>
    </xf>
    <xf numFmtId="0" fontId="9" fillId="0" borderId="6">
      <alignment horizontal="right" vertical="center"/>
    </xf>
    <xf numFmtId="0" fontId="9" fillId="0" borderId="14">
      <alignment horizontal="center" vertical="center"/>
    </xf>
    <xf numFmtId="49" fontId="9" fillId="0" borderId="17">
      <alignment horizontal="center" vertical="center"/>
    </xf>
    <xf numFmtId="0" fontId="9" fillId="0" borderId="5">
      <alignment horizontal="center" vertical="center"/>
    </xf>
    <xf numFmtId="1" fontId="9" fillId="0" borderId="5">
      <alignment horizontal="center" vertical="center"/>
    </xf>
    <xf numFmtId="1" fontId="9" fillId="0" borderId="5">
      <alignment horizontal="center" vertical="center" shrinkToFit="1"/>
    </xf>
    <xf numFmtId="49" fontId="9" fillId="0" borderId="5">
      <alignment horizontal="center" vertical="center"/>
    </xf>
    <xf numFmtId="0" fontId="9" fillId="0" borderId="18">
      <alignment horizontal="center" vertical="center"/>
    </xf>
    <xf numFmtId="0" fontId="9" fillId="0" borderId="19">
      <alignment vertical="center"/>
    </xf>
    <xf numFmtId="0" fontId="9" fillId="0" borderId="7">
      <alignment horizontal="center" vertical="center" wrapText="1"/>
    </xf>
    <xf numFmtId="0" fontId="9" fillId="0" borderId="20">
      <alignment horizontal="center" vertical="center" wrapText="1"/>
    </xf>
    <xf numFmtId="0" fontId="17" fillId="0" borderId="6">
      <alignment horizontal="right" vertical="center"/>
    </xf>
    <xf numFmtId="0" fontId="18" fillId="0" borderId="0"/>
  </cellStyleXfs>
  <cellXfs count="61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43" fontId="4" fillId="0" borderId="2" xfId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wrapText="1"/>
    </xf>
    <xf numFmtId="43" fontId="2" fillId="0" borderId="2" xfId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2" xfId="1" applyNumberFormat="1" applyFont="1" applyBorder="1" applyAlignment="1">
      <alignment horizontal="center" vertical="top" wrapText="1"/>
    </xf>
    <xf numFmtId="2" fontId="4" fillId="0" borderId="2" xfId="1" applyNumberFormat="1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2" fontId="0" fillId="0" borderId="0" xfId="0" applyNumberFormat="1"/>
    <xf numFmtId="49" fontId="4" fillId="0" borderId="2" xfId="0" applyNumberFormat="1" applyFont="1" applyBorder="1" applyAlignment="1">
      <alignment horizontal="center" vertical="top" wrapText="1"/>
    </xf>
    <xf numFmtId="43" fontId="4" fillId="0" borderId="2" xfId="2" applyFont="1" applyBorder="1" applyAlignment="1">
      <alignment horizontal="center" vertical="top" wrapText="1"/>
    </xf>
    <xf numFmtId="43" fontId="6" fillId="0" borderId="2" xfId="0" applyNumberFormat="1" applyFont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3" fontId="2" fillId="0" borderId="2" xfId="2" applyFont="1" applyBorder="1" applyAlignment="1">
      <alignment horizontal="center" vertical="top" wrapText="1"/>
    </xf>
    <xf numFmtId="43" fontId="6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wrapText="1"/>
    </xf>
    <xf numFmtId="43" fontId="6" fillId="0" borderId="3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3" fontId="2" fillId="0" borderId="3" xfId="2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right" vertical="top" wrapText="1"/>
    </xf>
    <xf numFmtId="43" fontId="2" fillId="0" borderId="3" xfId="2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43" fontId="6" fillId="0" borderId="2" xfId="0" applyNumberFormat="1" applyFont="1" applyBorder="1" applyAlignment="1">
      <alignment horizontal="center" vertical="center"/>
    </xf>
    <xf numFmtId="43" fontId="0" fillId="0" borderId="0" xfId="0" applyNumberForma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43" fontId="3" fillId="0" borderId="2" xfId="1" applyFont="1" applyBorder="1" applyAlignment="1">
      <alignment horizontal="center" vertical="top" wrapText="1"/>
    </xf>
    <xf numFmtId="0" fontId="6" fillId="0" borderId="2" xfId="0" applyFont="1" applyBorder="1" applyAlignment="1">
      <alignment wrapText="1"/>
    </xf>
    <xf numFmtId="43" fontId="6" fillId="0" borderId="2" xfId="1" applyFont="1" applyBorder="1" applyAlignment="1">
      <alignment horizontal="center" vertical="top" wrapText="1"/>
    </xf>
  </cellXfs>
  <cellStyles count="57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87;&#1086;&#1083;&#1085;&#1077;&#1085;&#1080;&#1077;%20&#1073;&#1102;&#1076;&#1078;&#1077;&#1090;&#1072;%20&#1079;&#1072;%203%20&#1082;&#1074;.%202017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1. Доходы бюджета"/>
      <sheetName val="2. Расходы бюджета"/>
    </sheetNames>
    <sheetDataSet>
      <sheetData sheetId="0"/>
      <sheetData sheetId="1" refreshError="1"/>
      <sheetData sheetId="2" refreshError="1"/>
      <sheetData sheetId="3">
        <row r="17">
          <cell r="D17">
            <v>0</v>
          </cell>
          <cell r="E17">
            <v>20000</v>
          </cell>
        </row>
        <row r="18">
          <cell r="D18">
            <v>1330000</v>
          </cell>
          <cell r="E18">
            <v>0</v>
          </cell>
        </row>
        <row r="19">
          <cell r="D19">
            <v>0</v>
          </cell>
          <cell r="E19">
            <v>1049992.72</v>
          </cell>
        </row>
        <row r="20">
          <cell r="D20">
            <v>0</v>
          </cell>
          <cell r="E20">
            <v>3.39</v>
          </cell>
        </row>
        <row r="21">
          <cell r="D21">
            <v>0</v>
          </cell>
          <cell r="E21">
            <v>0.01</v>
          </cell>
        </row>
        <row r="22">
          <cell r="D22">
            <v>0</v>
          </cell>
          <cell r="E22">
            <v>306.39999999999998</v>
          </cell>
        </row>
        <row r="23">
          <cell r="D23">
            <v>0</v>
          </cell>
          <cell r="E23">
            <v>6.76</v>
          </cell>
        </row>
        <row r="24">
          <cell r="D24">
            <v>0</v>
          </cell>
          <cell r="E24">
            <v>1024.81</v>
          </cell>
        </row>
        <row r="25">
          <cell r="D25">
            <v>0</v>
          </cell>
          <cell r="E25">
            <v>5.99</v>
          </cell>
        </row>
        <row r="26">
          <cell r="D26">
            <v>46000</v>
          </cell>
          <cell r="E26">
            <v>0</v>
          </cell>
        </row>
        <row r="27">
          <cell r="D27">
            <v>0</v>
          </cell>
          <cell r="E27">
            <v>2447.6999999999998</v>
          </cell>
        </row>
        <row r="28">
          <cell r="D28">
            <v>0</v>
          </cell>
          <cell r="E28">
            <v>279.55</v>
          </cell>
        </row>
        <row r="29">
          <cell r="D29">
            <v>180000</v>
          </cell>
          <cell r="E29">
            <v>0</v>
          </cell>
        </row>
        <row r="30">
          <cell r="D30">
            <v>0</v>
          </cell>
          <cell r="E30">
            <v>74930.67</v>
          </cell>
        </row>
        <row r="31">
          <cell r="D31">
            <v>0</v>
          </cell>
          <cell r="E31">
            <v>1992.01</v>
          </cell>
        </row>
        <row r="32">
          <cell r="D32">
            <v>500000</v>
          </cell>
          <cell r="E32">
            <v>0</v>
          </cell>
        </row>
        <row r="33">
          <cell r="D33">
            <v>0</v>
          </cell>
          <cell r="E33">
            <v>38027.61</v>
          </cell>
        </row>
        <row r="34">
          <cell r="D34">
            <v>0</v>
          </cell>
          <cell r="E34">
            <v>1470.73</v>
          </cell>
        </row>
        <row r="35">
          <cell r="D35">
            <v>4000</v>
          </cell>
          <cell r="E35">
            <v>1250</v>
          </cell>
        </row>
        <row r="36">
          <cell r="D36">
            <v>88000</v>
          </cell>
          <cell r="E36">
            <v>244868.75</v>
          </cell>
        </row>
        <row r="37">
          <cell r="D37">
            <v>3201300</v>
          </cell>
          <cell r="E37">
            <v>2400975</v>
          </cell>
        </row>
        <row r="38">
          <cell r="D38">
            <v>1694300</v>
          </cell>
          <cell r="E38">
            <v>1694300</v>
          </cell>
        </row>
        <row r="39">
          <cell r="D39">
            <v>59444</v>
          </cell>
          <cell r="E39">
            <v>59444</v>
          </cell>
        </row>
        <row r="40">
          <cell r="D40">
            <v>61000</v>
          </cell>
          <cell r="E40">
            <v>61000</v>
          </cell>
        </row>
        <row r="41">
          <cell r="D41">
            <v>815592</v>
          </cell>
          <cell r="E41">
            <v>611694</v>
          </cell>
        </row>
      </sheetData>
      <sheetData sheetId="4">
        <row r="7">
          <cell r="D7">
            <v>403460</v>
          </cell>
          <cell r="E7">
            <v>334102.86</v>
          </cell>
        </row>
        <row r="8">
          <cell r="D8">
            <v>121840</v>
          </cell>
          <cell r="E8">
            <v>94135.42</v>
          </cell>
        </row>
        <row r="9">
          <cell r="D9">
            <v>1595366</v>
          </cell>
          <cell r="E9">
            <v>1219334.44</v>
          </cell>
        </row>
        <row r="10">
          <cell r="D10">
            <v>481834</v>
          </cell>
          <cell r="E10">
            <v>365916.98</v>
          </cell>
        </row>
        <row r="11">
          <cell r="D11">
            <v>1029310.74</v>
          </cell>
          <cell r="E11">
            <v>507034.7</v>
          </cell>
        </row>
        <row r="12">
          <cell r="D12">
            <v>22241.34</v>
          </cell>
          <cell r="E12">
            <v>22241.34</v>
          </cell>
        </row>
        <row r="13">
          <cell r="D13">
            <v>3000</v>
          </cell>
          <cell r="E13">
            <v>350</v>
          </cell>
        </row>
        <row r="14">
          <cell r="D14">
            <v>3958.58</v>
          </cell>
          <cell r="E14">
            <v>1163</v>
          </cell>
        </row>
        <row r="15">
          <cell r="D15">
            <v>6330.68</v>
          </cell>
          <cell r="E15">
            <v>6330.68</v>
          </cell>
        </row>
        <row r="16">
          <cell r="D16">
            <v>600000</v>
          </cell>
          <cell r="E16">
            <v>273779.07</v>
          </cell>
        </row>
        <row r="17">
          <cell r="D17">
            <v>4000</v>
          </cell>
          <cell r="E17">
            <v>2964</v>
          </cell>
        </row>
        <row r="18">
          <cell r="D18">
            <v>165000</v>
          </cell>
          <cell r="E18">
            <v>773</v>
          </cell>
        </row>
        <row r="19">
          <cell r="D19">
            <v>46851</v>
          </cell>
          <cell r="E19">
            <v>35138.239999999998</v>
          </cell>
        </row>
        <row r="20">
          <cell r="D20">
            <v>14149</v>
          </cell>
          <cell r="E20">
            <v>10611.77</v>
          </cell>
        </row>
        <row r="21">
          <cell r="D21">
            <v>150300</v>
          </cell>
          <cell r="E21">
            <v>150160.78</v>
          </cell>
        </row>
        <row r="22">
          <cell r="D22">
            <v>42877.82</v>
          </cell>
          <cell r="E22">
            <v>0</v>
          </cell>
        </row>
        <row r="23">
          <cell r="D23">
            <v>69382.179999999993</v>
          </cell>
          <cell r="E23">
            <v>69175</v>
          </cell>
        </row>
        <row r="24">
          <cell r="D24">
            <v>800000</v>
          </cell>
          <cell r="E24">
            <v>436740.18</v>
          </cell>
        </row>
        <row r="25">
          <cell r="D25">
            <v>891500</v>
          </cell>
          <cell r="E25">
            <v>692814.69</v>
          </cell>
        </row>
        <row r="26">
          <cell r="D26">
            <v>38400</v>
          </cell>
          <cell r="E26">
            <v>28062</v>
          </cell>
        </row>
        <row r="27">
          <cell r="D27">
            <v>1000</v>
          </cell>
          <cell r="E27">
            <v>0</v>
          </cell>
        </row>
        <row r="28">
          <cell r="D28">
            <v>981383.29</v>
          </cell>
          <cell r="E28">
            <v>647720.19999999995</v>
          </cell>
        </row>
        <row r="29">
          <cell r="D29">
            <v>296376.71000000002</v>
          </cell>
          <cell r="E29">
            <v>195611.46</v>
          </cell>
        </row>
        <row r="30">
          <cell r="D30">
            <v>1216993.96</v>
          </cell>
          <cell r="E30">
            <v>732205.56</v>
          </cell>
        </row>
        <row r="31">
          <cell r="D31">
            <v>97397.86</v>
          </cell>
          <cell r="E31">
            <v>31029</v>
          </cell>
        </row>
        <row r="32">
          <cell r="D32">
            <v>4980</v>
          </cell>
          <cell r="E32">
            <v>3944</v>
          </cell>
        </row>
        <row r="33">
          <cell r="D33">
            <v>3128.18</v>
          </cell>
          <cell r="E33">
            <v>3128.18</v>
          </cell>
        </row>
        <row r="34">
          <cell r="D34">
            <v>45655.91</v>
          </cell>
          <cell r="E34">
            <v>11413.98</v>
          </cell>
        </row>
        <row r="35">
          <cell r="D35">
            <v>13788.09</v>
          </cell>
          <cell r="E35">
            <v>3447.05</v>
          </cell>
        </row>
        <row r="36">
          <cell r="D36">
            <v>15391.71</v>
          </cell>
          <cell r="E36">
            <v>11543.76</v>
          </cell>
        </row>
        <row r="37">
          <cell r="D37">
            <v>4648.29</v>
          </cell>
          <cell r="E37">
            <v>3486.22</v>
          </cell>
        </row>
        <row r="38">
          <cell r="D38">
            <v>396000</v>
          </cell>
          <cell r="E38">
            <v>299421.01</v>
          </cell>
        </row>
        <row r="39">
          <cell r="D39">
            <v>119592</v>
          </cell>
          <cell r="E39">
            <v>90425.14</v>
          </cell>
        </row>
        <row r="40">
          <cell r="D40">
            <v>299000</v>
          </cell>
          <cell r="E40">
            <v>74505.06</v>
          </cell>
        </row>
        <row r="41">
          <cell r="D41">
            <v>1000</v>
          </cell>
          <cell r="E41">
            <v>0</v>
          </cell>
        </row>
        <row r="42">
          <cell r="D42">
            <v>5000</v>
          </cell>
          <cell r="E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opLeftCell="A15" workbookViewId="0">
      <selection activeCell="B21" sqref="B21"/>
    </sheetView>
  </sheetViews>
  <sheetFormatPr defaultRowHeight="15"/>
  <cols>
    <col min="1" max="1" width="31.7109375" customWidth="1"/>
    <col min="2" max="2" width="48.85546875" customWidth="1"/>
    <col min="3" max="3" width="18.28515625" customWidth="1"/>
    <col min="4" max="4" width="17.140625" customWidth="1"/>
    <col min="5" max="5" width="14.7109375" customWidth="1"/>
  </cols>
  <sheetData>
    <row r="1" spans="1:5" ht="15.75">
      <c r="A1" s="1" t="s">
        <v>0</v>
      </c>
      <c r="B1" s="1"/>
      <c r="C1" s="1"/>
      <c r="D1" s="1"/>
      <c r="E1" s="1"/>
    </row>
    <row r="2" spans="1:5" ht="15.75">
      <c r="A2" s="2" t="s">
        <v>1</v>
      </c>
      <c r="B2" s="2"/>
      <c r="C2" s="2"/>
      <c r="D2" s="2"/>
      <c r="E2" s="2"/>
    </row>
    <row r="3" spans="1:5" ht="15.75">
      <c r="A3" s="2" t="s">
        <v>2</v>
      </c>
      <c r="B3" s="2"/>
      <c r="C3" s="2"/>
      <c r="D3" s="2"/>
      <c r="E3" s="2"/>
    </row>
    <row r="4" spans="1:5" ht="15.75">
      <c r="A4" s="2" t="s">
        <v>3</v>
      </c>
      <c r="B4" s="2"/>
      <c r="C4" s="2"/>
      <c r="D4" s="2"/>
      <c r="E4" s="2"/>
    </row>
    <row r="5" spans="1:5" ht="15.75">
      <c r="A5" s="2" t="s">
        <v>4</v>
      </c>
      <c r="B5" s="2"/>
      <c r="C5" s="2"/>
      <c r="D5" s="2"/>
      <c r="E5" s="2"/>
    </row>
    <row r="6" spans="1:5" ht="15.75">
      <c r="A6" s="2" t="s">
        <v>157</v>
      </c>
      <c r="B6" s="2"/>
      <c r="C6" s="2"/>
      <c r="D6" s="2"/>
      <c r="E6" s="2"/>
    </row>
    <row r="7" spans="1:5" ht="15.75">
      <c r="A7" s="3"/>
      <c r="B7" s="3"/>
      <c r="C7" s="3"/>
      <c r="D7" s="3"/>
      <c r="E7" s="3"/>
    </row>
    <row r="8" spans="1:5" ht="15.75" customHeight="1">
      <c r="A8" s="4" t="s">
        <v>5</v>
      </c>
      <c r="B8" s="4"/>
      <c r="C8" s="4"/>
      <c r="D8" s="4"/>
      <c r="E8" s="4"/>
    </row>
    <row r="9" spans="1:5" ht="15.75" customHeight="1">
      <c r="A9" s="4"/>
      <c r="B9" s="4"/>
      <c r="C9" s="4"/>
      <c r="D9" s="4"/>
      <c r="E9" s="4"/>
    </row>
    <row r="10" spans="1:5" ht="30" customHeight="1">
      <c r="A10" s="5" t="s">
        <v>6</v>
      </c>
      <c r="B10" s="5"/>
      <c r="C10" s="5"/>
      <c r="D10" s="5"/>
      <c r="E10" s="5"/>
    </row>
    <row r="12" spans="1:5" ht="63">
      <c r="A12" s="6" t="s">
        <v>7</v>
      </c>
      <c r="B12" s="6" t="s">
        <v>8</v>
      </c>
      <c r="C12" s="7" t="s">
        <v>9</v>
      </c>
      <c r="D12" s="7" t="s">
        <v>10</v>
      </c>
      <c r="E12" s="8" t="s">
        <v>11</v>
      </c>
    </row>
    <row r="13" spans="1:5" ht="16.5" customHeight="1">
      <c r="A13" s="9" t="s">
        <v>12</v>
      </c>
      <c r="B13" s="10" t="s">
        <v>13</v>
      </c>
      <c r="C13" s="11">
        <f>C14+C17+C19+C25+C27+C29</f>
        <v>2148000</v>
      </c>
      <c r="D13" s="11">
        <f>D14+D17+D19+D25+D27+D29</f>
        <v>1436607.0999999999</v>
      </c>
      <c r="E13" s="12">
        <f>D13/C13*100</f>
        <v>66.88114990689013</v>
      </c>
    </row>
    <row r="14" spans="1:5" ht="15.75">
      <c r="A14" s="9" t="s">
        <v>14</v>
      </c>
      <c r="B14" s="10" t="s">
        <v>15</v>
      </c>
      <c r="C14" s="11">
        <f>SUM(C15:C16)</f>
        <v>1330000</v>
      </c>
      <c r="D14" s="11">
        <f>SUM(D15:D16)</f>
        <v>1050309.2799999998</v>
      </c>
      <c r="E14" s="12">
        <f t="shared" ref="E14:E38" si="0">D14/C14*100</f>
        <v>78.970622556390964</v>
      </c>
    </row>
    <row r="15" spans="1:5" ht="93.75" customHeight="1">
      <c r="A15" s="13" t="s">
        <v>16</v>
      </c>
      <c r="B15" s="14" t="s">
        <v>17</v>
      </c>
      <c r="C15" s="15">
        <f>SUM('[1]1. Доходы бюджета'!D18:D21)</f>
        <v>1330000</v>
      </c>
      <c r="D15" s="15">
        <f>SUM('[1]1. Доходы бюджета'!E18:E21)</f>
        <v>1049996.1199999999</v>
      </c>
      <c r="E15" s="16">
        <f t="shared" si="0"/>
        <v>78.947076691729308</v>
      </c>
    </row>
    <row r="16" spans="1:5" ht="63" customHeight="1">
      <c r="A16" s="13" t="s">
        <v>18</v>
      </c>
      <c r="B16" s="14" t="s">
        <v>19</v>
      </c>
      <c r="C16" s="17">
        <f>SUM('[1]1. Доходы бюджета'!D22:D23)</f>
        <v>0</v>
      </c>
      <c r="D16" s="15">
        <f>SUM('[1]1. Доходы бюджета'!E22:E23)</f>
        <v>313.15999999999997</v>
      </c>
      <c r="E16" s="16" t="s">
        <v>100</v>
      </c>
    </row>
    <row r="17" spans="1:5" ht="18" customHeight="1">
      <c r="A17" s="9" t="s">
        <v>20</v>
      </c>
      <c r="B17" s="10" t="s">
        <v>21</v>
      </c>
      <c r="C17" s="18">
        <f>SUM(C18)</f>
        <v>0</v>
      </c>
      <c r="D17" s="11">
        <f>SUM(D18)</f>
        <v>1030.8</v>
      </c>
      <c r="E17" s="16" t="s">
        <v>100</v>
      </c>
    </row>
    <row r="18" spans="1:5" ht="16.5" customHeight="1">
      <c r="A18" s="13" t="s">
        <v>22</v>
      </c>
      <c r="B18" s="14" t="s">
        <v>21</v>
      </c>
      <c r="C18" s="17">
        <f>SUM('[1]1. Доходы бюджета'!D24:D25)</f>
        <v>0</v>
      </c>
      <c r="D18" s="15">
        <f>SUM('[1]1. Доходы бюджета'!E24:E25)</f>
        <v>1030.8</v>
      </c>
      <c r="E18" s="16" t="s">
        <v>100</v>
      </c>
    </row>
    <row r="19" spans="1:5" ht="15.75">
      <c r="A19" s="9" t="s">
        <v>23</v>
      </c>
      <c r="B19" s="10" t="s">
        <v>24</v>
      </c>
      <c r="C19" s="11">
        <f>C20+C22</f>
        <v>726000</v>
      </c>
      <c r="D19" s="11">
        <f>D20+D22</f>
        <v>119148.26999999999</v>
      </c>
      <c r="E19" s="12">
        <f t="shared" si="0"/>
        <v>16.411607438016524</v>
      </c>
    </row>
    <row r="20" spans="1:5" ht="15.75">
      <c r="A20" s="9" t="s">
        <v>25</v>
      </c>
      <c r="B20" s="10" t="s">
        <v>26</v>
      </c>
      <c r="C20" s="11">
        <f>SUM(C21)</f>
        <v>46000</v>
      </c>
      <c r="D20" s="11">
        <f>SUM(D21)</f>
        <v>2727.25</v>
      </c>
      <c r="E20" s="12">
        <f t="shared" si="0"/>
        <v>5.9288043478260866</v>
      </c>
    </row>
    <row r="21" spans="1:5" ht="63">
      <c r="A21" s="13" t="s">
        <v>27</v>
      </c>
      <c r="B21" s="14" t="s">
        <v>28</v>
      </c>
      <c r="C21" s="15">
        <f>SUM('[1]1. Доходы бюджета'!D26:D28)</f>
        <v>46000</v>
      </c>
      <c r="D21" s="15">
        <f>SUM('[1]1. Доходы бюджета'!E26:E28)</f>
        <v>2727.25</v>
      </c>
      <c r="E21" s="16">
        <f t="shared" si="0"/>
        <v>5.9288043478260866</v>
      </c>
    </row>
    <row r="22" spans="1:5" ht="15.75">
      <c r="A22" s="9" t="s">
        <v>29</v>
      </c>
      <c r="B22" s="10" t="s">
        <v>30</v>
      </c>
      <c r="C22" s="11">
        <f>SUM(C23:C24)</f>
        <v>680000</v>
      </c>
      <c r="D22" s="11">
        <f>SUM(D23:D24)</f>
        <v>116421.01999999999</v>
      </c>
      <c r="E22" s="12">
        <f t="shared" si="0"/>
        <v>17.120738235294116</v>
      </c>
    </row>
    <row r="23" spans="1:5" ht="47.25">
      <c r="A23" s="13" t="s">
        <v>31</v>
      </c>
      <c r="B23" s="14" t="s">
        <v>32</v>
      </c>
      <c r="C23" s="15">
        <f>SUM('[1]1. Доходы бюджета'!D29:D31)</f>
        <v>180000</v>
      </c>
      <c r="D23" s="15">
        <f>SUM('[1]1. Доходы бюджета'!E29:E31)</f>
        <v>76922.679999999993</v>
      </c>
      <c r="E23" s="16">
        <f t="shared" si="0"/>
        <v>42.73482222222222</v>
      </c>
    </row>
    <row r="24" spans="1:5" ht="47.25">
      <c r="A24" s="13" t="s">
        <v>33</v>
      </c>
      <c r="B24" s="14" t="s">
        <v>32</v>
      </c>
      <c r="C24" s="15">
        <f>SUM('[1]1. Доходы бюджета'!D32:D34)</f>
        <v>500000</v>
      </c>
      <c r="D24" s="15">
        <f>SUM('[1]1. Доходы бюджета'!E32:E34)</f>
        <v>39498.340000000004</v>
      </c>
      <c r="E24" s="16">
        <f t="shared" si="0"/>
        <v>7.899668000000001</v>
      </c>
    </row>
    <row r="25" spans="1:5" ht="15.75">
      <c r="A25" s="9" t="s">
        <v>34</v>
      </c>
      <c r="B25" s="10" t="s">
        <v>35</v>
      </c>
      <c r="C25" s="11">
        <f>SUM(C26)</f>
        <v>4000</v>
      </c>
      <c r="D25" s="11">
        <f>SUM(D26)</f>
        <v>1250</v>
      </c>
      <c r="E25" s="12">
        <f t="shared" si="0"/>
        <v>31.25</v>
      </c>
    </row>
    <row r="26" spans="1:5" ht="94.5" customHeight="1">
      <c r="A26" s="13" t="s">
        <v>36</v>
      </c>
      <c r="B26" s="14" t="s">
        <v>37</v>
      </c>
      <c r="C26" s="15">
        <f>SUM('[1]1. Доходы бюджета'!D35)</f>
        <v>4000</v>
      </c>
      <c r="D26" s="15">
        <f>SUM('[1]1. Доходы бюджета'!E35)</f>
        <v>1250</v>
      </c>
      <c r="E26" s="16">
        <f t="shared" si="0"/>
        <v>31.25</v>
      </c>
    </row>
    <row r="27" spans="1:5" ht="63">
      <c r="A27" s="9" t="s">
        <v>38</v>
      </c>
      <c r="B27" s="10" t="s">
        <v>39</v>
      </c>
      <c r="C27" s="11">
        <f>SUM(C28)</f>
        <v>88000</v>
      </c>
      <c r="D27" s="11">
        <f>SUM(D28)</f>
        <v>244868.75</v>
      </c>
      <c r="E27" s="12">
        <f t="shared" si="0"/>
        <v>278.25994318181819</v>
      </c>
    </row>
    <row r="28" spans="1:5" ht="94.5">
      <c r="A28" s="13" t="s">
        <v>40</v>
      </c>
      <c r="B28" s="14" t="s">
        <v>41</v>
      </c>
      <c r="C28" s="15">
        <f>SUM('[1]1. Доходы бюджета'!D36)</f>
        <v>88000</v>
      </c>
      <c r="D28" s="15">
        <f>SUM('[1]1. Доходы бюджета'!E36)</f>
        <v>244868.75</v>
      </c>
      <c r="E28" s="16">
        <f t="shared" si="0"/>
        <v>278.25994318181819</v>
      </c>
    </row>
    <row r="29" spans="1:5" ht="31.5">
      <c r="A29" s="9" t="s">
        <v>42</v>
      </c>
      <c r="B29" s="10" t="s">
        <v>43</v>
      </c>
      <c r="C29" s="18">
        <f>SUM(C30)</f>
        <v>0</v>
      </c>
      <c r="D29" s="11">
        <f>SUM(D30)</f>
        <v>20000</v>
      </c>
      <c r="E29" s="16" t="s">
        <v>100</v>
      </c>
    </row>
    <row r="30" spans="1:5" ht="94.5">
      <c r="A30" s="19" t="s">
        <v>44</v>
      </c>
      <c r="B30" s="14" t="s">
        <v>45</v>
      </c>
      <c r="C30" s="17">
        <f>SUM('[1]1. Доходы бюджета'!D17)</f>
        <v>0</v>
      </c>
      <c r="D30" s="15">
        <f>SUM('[1]1. Доходы бюджета'!E17)</f>
        <v>20000</v>
      </c>
      <c r="E30" s="16" t="s">
        <v>100</v>
      </c>
    </row>
    <row r="31" spans="1:5" ht="15.75">
      <c r="A31" s="9" t="s">
        <v>46</v>
      </c>
      <c r="B31" s="10" t="s">
        <v>47</v>
      </c>
      <c r="C31" s="11">
        <f>C32</f>
        <v>5831636</v>
      </c>
      <c r="D31" s="11">
        <f>D32</f>
        <v>4827413</v>
      </c>
      <c r="E31" s="12">
        <f t="shared" si="0"/>
        <v>82.779737967184502</v>
      </c>
    </row>
    <row r="32" spans="1:5" ht="32.25" customHeight="1">
      <c r="A32" s="13" t="s">
        <v>48</v>
      </c>
      <c r="B32" s="14" t="s">
        <v>49</v>
      </c>
      <c r="C32" s="15">
        <f>SUM(C33:C37)</f>
        <v>5831636</v>
      </c>
      <c r="D32" s="15">
        <f>SUM(D33:D37)</f>
        <v>4827413</v>
      </c>
      <c r="E32" s="16">
        <f t="shared" si="0"/>
        <v>82.779737967184502</v>
      </c>
    </row>
    <row r="33" spans="1:5" ht="31.5">
      <c r="A33" s="13" t="s">
        <v>50</v>
      </c>
      <c r="B33" s="14" t="s">
        <v>51</v>
      </c>
      <c r="C33" s="15">
        <f>SUM('[1]1. Доходы бюджета'!D37)</f>
        <v>3201300</v>
      </c>
      <c r="D33" s="15">
        <f>SUM('[1]1. Доходы бюджета'!E37)</f>
        <v>2400975</v>
      </c>
      <c r="E33" s="16">
        <f t="shared" si="0"/>
        <v>75</v>
      </c>
    </row>
    <row r="34" spans="1:5" ht="47.25">
      <c r="A34" s="13" t="s">
        <v>52</v>
      </c>
      <c r="B34" s="14" t="s">
        <v>53</v>
      </c>
      <c r="C34" s="15">
        <f>SUM('[1]1. Доходы бюджета'!D38)</f>
        <v>1694300</v>
      </c>
      <c r="D34" s="15">
        <f>SUM('[1]1. Доходы бюджета'!E38)</f>
        <v>1694300</v>
      </c>
      <c r="E34" s="16">
        <f t="shared" si="0"/>
        <v>100</v>
      </c>
    </row>
    <row r="35" spans="1:5" ht="16.5" customHeight="1">
      <c r="A35" s="13" t="s">
        <v>54</v>
      </c>
      <c r="B35" s="14" t="s">
        <v>55</v>
      </c>
      <c r="C35" s="15">
        <f>SUM('[1]1. Доходы бюджета'!D39)</f>
        <v>59444</v>
      </c>
      <c r="D35" s="15">
        <f>SUM('[1]1. Доходы бюджета'!E39)</f>
        <v>59444</v>
      </c>
      <c r="E35" s="16">
        <f t="shared" si="0"/>
        <v>100</v>
      </c>
    </row>
    <row r="36" spans="1:5" ht="63">
      <c r="A36" s="13" t="s">
        <v>56</v>
      </c>
      <c r="B36" s="14" t="s">
        <v>57</v>
      </c>
      <c r="C36" s="15">
        <f>SUM('[1]1. Доходы бюджета'!D40)</f>
        <v>61000</v>
      </c>
      <c r="D36" s="15">
        <f>SUM('[1]1. Доходы бюджета'!E40)</f>
        <v>61000</v>
      </c>
      <c r="E36" s="16">
        <f t="shared" si="0"/>
        <v>100</v>
      </c>
    </row>
    <row r="37" spans="1:5" ht="78.75">
      <c r="A37" s="13" t="s">
        <v>58</v>
      </c>
      <c r="B37" s="20" t="s">
        <v>59</v>
      </c>
      <c r="C37" s="15">
        <f>SUM('[1]1. Доходы бюджета'!D41)</f>
        <v>815592</v>
      </c>
      <c r="D37" s="15">
        <f>SUM('[1]1. Доходы бюджета'!E41)</f>
        <v>611694</v>
      </c>
      <c r="E37" s="16">
        <f t="shared" si="0"/>
        <v>75</v>
      </c>
    </row>
    <row r="38" spans="1:5" ht="15.75">
      <c r="A38" s="9" t="s">
        <v>60</v>
      </c>
      <c r="B38" s="14"/>
      <c r="C38" s="11">
        <f>C13+C31</f>
        <v>7979636</v>
      </c>
      <c r="D38" s="11">
        <f>D13+D31</f>
        <v>6264020.0999999996</v>
      </c>
      <c r="E38" s="12">
        <f t="shared" si="0"/>
        <v>78.500073186295722</v>
      </c>
    </row>
    <row r="39" spans="1:5">
      <c r="C39" s="21"/>
    </row>
    <row r="40" spans="1:5">
      <c r="C40" s="21"/>
      <c r="D40" s="21"/>
      <c r="E40" s="21"/>
    </row>
  </sheetData>
  <mergeCells count="8">
    <mergeCell ref="A8:E9"/>
    <mergeCell ref="A10:E10"/>
    <mergeCell ref="A1:E1"/>
    <mergeCell ref="A2:E2"/>
    <mergeCell ref="A3:E3"/>
    <mergeCell ref="A4:E4"/>
    <mergeCell ref="A5:E5"/>
    <mergeCell ref="A6:E6"/>
  </mergeCells>
  <printOptions horizontalCentered="1"/>
  <pageMargins left="0.70866141732283472" right="0.70866141732283472" top="0.55118110236220474" bottom="0.47244094488188981" header="0.31496062992125984" footer="0.43307086614173229"/>
  <pageSetup paperSize="9" scale="92" orientation="landscape" verticalDpi="0" r:id="rId1"/>
  <rowBreaks count="2" manualBreakCount="2">
    <brk id="21" max="4" man="1"/>
    <brk id="3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87"/>
  <sheetViews>
    <sheetView topLeftCell="A12" workbookViewId="0">
      <selection activeCell="I12" sqref="I12"/>
    </sheetView>
  </sheetViews>
  <sheetFormatPr defaultRowHeight="15"/>
  <cols>
    <col min="1" max="1" width="55.140625" customWidth="1"/>
    <col min="2" max="2" width="10.28515625" customWidth="1"/>
    <col min="3" max="3" width="8.5703125" customWidth="1"/>
    <col min="4" max="4" width="6" customWidth="1"/>
    <col min="5" max="5" width="14.5703125" customWidth="1"/>
    <col min="6" max="6" width="11.5703125" customWidth="1"/>
    <col min="7" max="9" width="17.42578125" customWidth="1"/>
  </cols>
  <sheetData>
    <row r="1" spans="1:9" ht="15.75">
      <c r="A1" s="1" t="s">
        <v>61</v>
      </c>
      <c r="B1" s="1"/>
      <c r="C1" s="1"/>
      <c r="D1" s="1"/>
      <c r="E1" s="1"/>
      <c r="F1" s="1"/>
      <c r="G1" s="1"/>
      <c r="H1" s="1"/>
      <c r="I1" s="1"/>
    </row>
    <row r="2" spans="1:9" ht="15.75">
      <c r="A2" s="2" t="s">
        <v>1</v>
      </c>
      <c r="B2" s="2"/>
      <c r="C2" s="2"/>
      <c r="D2" s="2"/>
      <c r="E2" s="2"/>
      <c r="F2" s="2"/>
      <c r="G2" s="2"/>
      <c r="H2" s="2"/>
      <c r="I2" s="2"/>
    </row>
    <row r="3" spans="1:9" ht="15.75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15.75">
      <c r="A4" s="2" t="s">
        <v>3</v>
      </c>
      <c r="B4" s="2"/>
      <c r="C4" s="2"/>
      <c r="D4" s="2"/>
      <c r="E4" s="2"/>
      <c r="F4" s="2"/>
      <c r="G4" s="2"/>
      <c r="H4" s="2"/>
      <c r="I4" s="2"/>
    </row>
    <row r="5" spans="1:9" ht="15.75">
      <c r="A5" s="2" t="s">
        <v>4</v>
      </c>
      <c r="B5" s="2"/>
      <c r="C5" s="2"/>
      <c r="D5" s="2"/>
      <c r="E5" s="2"/>
      <c r="F5" s="2"/>
      <c r="G5" s="2"/>
      <c r="H5" s="2"/>
      <c r="I5" s="2"/>
    </row>
    <row r="6" spans="1:9" ht="15.75">
      <c r="A6" s="2" t="s">
        <v>157</v>
      </c>
      <c r="B6" s="2"/>
      <c r="C6" s="2"/>
      <c r="D6" s="2"/>
      <c r="E6" s="2"/>
      <c r="F6" s="2"/>
      <c r="G6" s="2"/>
      <c r="H6" s="2"/>
      <c r="I6" s="2"/>
    </row>
    <row r="8" spans="1:9" ht="17.25" customHeight="1">
      <c r="A8" s="5" t="s">
        <v>62</v>
      </c>
      <c r="B8" s="5"/>
      <c r="C8" s="5"/>
      <c r="D8" s="5"/>
      <c r="E8" s="5"/>
      <c r="F8" s="5"/>
      <c r="G8" s="5"/>
    </row>
    <row r="10" spans="1:9" ht="78.75">
      <c r="A10" s="7" t="s">
        <v>63</v>
      </c>
      <c r="B10" s="7" t="s">
        <v>64</v>
      </c>
      <c r="C10" s="7" t="s">
        <v>65</v>
      </c>
      <c r="D10" s="7" t="s">
        <v>66</v>
      </c>
      <c r="E10" s="7" t="s">
        <v>67</v>
      </c>
      <c r="F10" s="7" t="s">
        <v>68</v>
      </c>
      <c r="G10" s="8" t="s">
        <v>69</v>
      </c>
      <c r="H10" s="8" t="s">
        <v>70</v>
      </c>
      <c r="I10" s="8" t="s">
        <v>11</v>
      </c>
    </row>
    <row r="11" spans="1:9" ht="47.25">
      <c r="A11" s="10" t="s">
        <v>71</v>
      </c>
      <c r="B11" s="9">
        <v>914</v>
      </c>
      <c r="C11" s="22"/>
      <c r="D11" s="22"/>
      <c r="E11" s="9"/>
      <c r="F11" s="9"/>
      <c r="G11" s="23">
        <f>G12+G33+G39+G43+G49+G55</f>
        <v>6489801.3399999999</v>
      </c>
      <c r="H11" s="23">
        <f>H12+H33+H39+H43+H49+H55</f>
        <v>4250828.1499999994</v>
      </c>
      <c r="I11" s="24">
        <f>H11/G11*100</f>
        <v>65.500127466151369</v>
      </c>
    </row>
    <row r="12" spans="1:9" ht="15.75">
      <c r="A12" s="10" t="s">
        <v>72</v>
      </c>
      <c r="B12" s="9">
        <v>914</v>
      </c>
      <c r="C12" s="22" t="s">
        <v>73</v>
      </c>
      <c r="D12" s="22" t="s">
        <v>74</v>
      </c>
      <c r="E12" s="9"/>
      <c r="F12" s="9"/>
      <c r="G12" s="23">
        <f>G13+G16+G26</f>
        <v>4436341.34</v>
      </c>
      <c r="H12" s="23">
        <f>H13+H16+H26</f>
        <v>2828125.4899999998</v>
      </c>
      <c r="I12" s="24">
        <f t="shared" ref="I12:I73" si="0">H12/G12*100</f>
        <v>63.74905069861012</v>
      </c>
    </row>
    <row r="13" spans="1:9" ht="47.25">
      <c r="A13" s="10" t="s">
        <v>75</v>
      </c>
      <c r="B13" s="9">
        <v>914</v>
      </c>
      <c r="C13" s="22" t="s">
        <v>73</v>
      </c>
      <c r="D13" s="22" t="s">
        <v>76</v>
      </c>
      <c r="E13" s="9"/>
      <c r="F13" s="9"/>
      <c r="G13" s="23">
        <f>SUM(G14)</f>
        <v>525300</v>
      </c>
      <c r="H13" s="23">
        <f>SUM(H14)</f>
        <v>428238.27999999997</v>
      </c>
      <c r="I13" s="24">
        <f t="shared" si="0"/>
        <v>81.522611840852846</v>
      </c>
    </row>
    <row r="14" spans="1:9" ht="31.5" customHeight="1">
      <c r="A14" s="25" t="s">
        <v>77</v>
      </c>
      <c r="B14" s="26">
        <v>914</v>
      </c>
      <c r="C14" s="27" t="s">
        <v>73</v>
      </c>
      <c r="D14" s="27" t="s">
        <v>76</v>
      </c>
      <c r="E14" s="27" t="s">
        <v>78</v>
      </c>
      <c r="F14" s="26">
        <v>100</v>
      </c>
      <c r="G14" s="28">
        <f>SUM('[1]2. Расходы бюджета'!D7:D8)</f>
        <v>525300</v>
      </c>
      <c r="H14" s="28">
        <f>SUM('[1]2. Расходы бюджета'!E7:E8)</f>
        <v>428238.27999999997</v>
      </c>
      <c r="I14" s="29">
        <f t="shared" si="0"/>
        <v>81.522611840852846</v>
      </c>
    </row>
    <row r="15" spans="1:9" ht="78.75">
      <c r="A15" s="30" t="s">
        <v>79</v>
      </c>
      <c r="B15" s="26"/>
      <c r="C15" s="27"/>
      <c r="D15" s="27"/>
      <c r="E15" s="27"/>
      <c r="F15" s="26"/>
      <c r="G15" s="28"/>
      <c r="H15" s="28"/>
      <c r="I15" s="31"/>
    </row>
    <row r="16" spans="1:9" ht="63">
      <c r="A16" s="10" t="s">
        <v>80</v>
      </c>
      <c r="B16" s="9">
        <v>914</v>
      </c>
      <c r="C16" s="22" t="s">
        <v>73</v>
      </c>
      <c r="D16" s="22" t="s">
        <v>81</v>
      </c>
      <c r="E16" s="22"/>
      <c r="F16" s="9"/>
      <c r="G16" s="23">
        <f>G17</f>
        <v>3142041.34</v>
      </c>
      <c r="H16" s="23">
        <f>H17</f>
        <v>2122371.14</v>
      </c>
      <c r="I16" s="24">
        <f t="shared" si="0"/>
        <v>67.547524374711131</v>
      </c>
    </row>
    <row r="17" spans="1:9" ht="15.75">
      <c r="A17" s="10" t="s">
        <v>82</v>
      </c>
      <c r="B17" s="9">
        <v>914</v>
      </c>
      <c r="C17" s="22" t="s">
        <v>73</v>
      </c>
      <c r="D17" s="22" t="s">
        <v>81</v>
      </c>
      <c r="E17" s="22"/>
      <c r="F17" s="9"/>
      <c r="G17" s="23">
        <f>SUM(G18:G25)</f>
        <v>3142041.34</v>
      </c>
      <c r="H17" s="23">
        <f>SUM(H18:H25)</f>
        <v>2122371.14</v>
      </c>
      <c r="I17" s="24">
        <f t="shared" si="0"/>
        <v>67.547524374711131</v>
      </c>
    </row>
    <row r="18" spans="1:9" ht="31.5">
      <c r="A18" s="25" t="s">
        <v>83</v>
      </c>
      <c r="B18" s="26">
        <v>914</v>
      </c>
      <c r="C18" s="27" t="s">
        <v>73</v>
      </c>
      <c r="D18" s="27" t="s">
        <v>81</v>
      </c>
      <c r="E18" s="27" t="s">
        <v>84</v>
      </c>
      <c r="F18" s="26">
        <v>100</v>
      </c>
      <c r="G18" s="28">
        <f>SUM('[1]2. Расходы бюджета'!D9:D10)</f>
        <v>2077200</v>
      </c>
      <c r="H18" s="28">
        <f>SUM('[1]2. Расходы бюджета'!E9:E10)</f>
        <v>1585251.42</v>
      </c>
      <c r="I18" s="29">
        <f t="shared" si="0"/>
        <v>76.316744656268057</v>
      </c>
    </row>
    <row r="19" spans="1:9" ht="78.75">
      <c r="A19" s="30" t="s">
        <v>79</v>
      </c>
      <c r="B19" s="26"/>
      <c r="C19" s="27"/>
      <c r="D19" s="27"/>
      <c r="E19" s="27"/>
      <c r="F19" s="26"/>
      <c r="G19" s="28"/>
      <c r="H19" s="28"/>
      <c r="I19" s="31"/>
    </row>
    <row r="20" spans="1:9" ht="31.5">
      <c r="A20" s="25" t="s">
        <v>83</v>
      </c>
      <c r="B20" s="26">
        <v>914</v>
      </c>
      <c r="C20" s="27" t="s">
        <v>73</v>
      </c>
      <c r="D20" s="27" t="s">
        <v>81</v>
      </c>
      <c r="E20" s="27" t="s">
        <v>84</v>
      </c>
      <c r="F20" s="26">
        <v>200</v>
      </c>
      <c r="G20" s="28">
        <f>SUM('[1]2. Расходы бюджета'!D11)</f>
        <v>1029310.74</v>
      </c>
      <c r="H20" s="28">
        <f>SUM('[1]2. Расходы бюджета'!E11)</f>
        <v>507034.7</v>
      </c>
      <c r="I20" s="29">
        <f t="shared" si="0"/>
        <v>49.259633684576151</v>
      </c>
    </row>
    <row r="21" spans="1:9" ht="31.5">
      <c r="A21" s="30" t="s">
        <v>85</v>
      </c>
      <c r="B21" s="26"/>
      <c r="C21" s="27"/>
      <c r="D21" s="27"/>
      <c r="E21" s="27"/>
      <c r="F21" s="26"/>
      <c r="G21" s="28"/>
      <c r="H21" s="28"/>
      <c r="I21" s="31"/>
    </row>
    <row r="22" spans="1:9" ht="31.5">
      <c r="A22" s="25" t="s">
        <v>83</v>
      </c>
      <c r="B22" s="26">
        <v>914</v>
      </c>
      <c r="C22" s="27" t="s">
        <v>73</v>
      </c>
      <c r="D22" s="27" t="s">
        <v>81</v>
      </c>
      <c r="E22" s="27" t="s">
        <v>84</v>
      </c>
      <c r="F22" s="32">
        <v>300</v>
      </c>
      <c r="G22" s="33">
        <f>SUM('[1]2. Расходы бюджета'!D12)</f>
        <v>22241.34</v>
      </c>
      <c r="H22" s="33">
        <f>SUM('[1]2. Расходы бюджета'!E12)</f>
        <v>22241.34</v>
      </c>
      <c r="I22" s="29">
        <f t="shared" si="0"/>
        <v>100</v>
      </c>
    </row>
    <row r="23" spans="1:9" ht="18" customHeight="1">
      <c r="A23" s="30" t="s">
        <v>86</v>
      </c>
      <c r="B23" s="26"/>
      <c r="C23" s="27"/>
      <c r="D23" s="27"/>
      <c r="E23" s="27"/>
      <c r="F23" s="34"/>
      <c r="G23" s="35"/>
      <c r="H23" s="35"/>
      <c r="I23" s="31"/>
    </row>
    <row r="24" spans="1:9" ht="31.5">
      <c r="A24" s="25" t="s">
        <v>83</v>
      </c>
      <c r="B24" s="26">
        <v>914</v>
      </c>
      <c r="C24" s="27" t="s">
        <v>73</v>
      </c>
      <c r="D24" s="27" t="s">
        <v>81</v>
      </c>
      <c r="E24" s="27" t="s">
        <v>84</v>
      </c>
      <c r="F24" s="26">
        <v>800</v>
      </c>
      <c r="G24" s="28">
        <f>SUM('[1]2. Расходы бюджета'!D13:D15)</f>
        <v>13289.26</v>
      </c>
      <c r="H24" s="28">
        <f>SUM('[1]2. Расходы бюджета'!E13:E15)</f>
        <v>7843.68</v>
      </c>
      <c r="I24" s="29">
        <f t="shared" si="0"/>
        <v>59.022699533307346</v>
      </c>
    </row>
    <row r="25" spans="1:9" ht="15.75">
      <c r="A25" s="30" t="s">
        <v>87</v>
      </c>
      <c r="B25" s="26"/>
      <c r="C25" s="27"/>
      <c r="D25" s="27"/>
      <c r="E25" s="27"/>
      <c r="F25" s="26"/>
      <c r="G25" s="28"/>
      <c r="H25" s="28"/>
      <c r="I25" s="31"/>
    </row>
    <row r="26" spans="1:9" ht="15.75">
      <c r="A26" s="10" t="s">
        <v>88</v>
      </c>
      <c r="B26" s="9">
        <v>914</v>
      </c>
      <c r="C26" s="22" t="s">
        <v>73</v>
      </c>
      <c r="D26" s="22">
        <v>13</v>
      </c>
      <c r="E26" s="22"/>
      <c r="F26" s="9"/>
      <c r="G26" s="23">
        <f>SUM(G27:G32)</f>
        <v>769000</v>
      </c>
      <c r="H26" s="23">
        <f>SUM(H27:H32)</f>
        <v>277516.07</v>
      </c>
      <c r="I26" s="24">
        <f t="shared" si="0"/>
        <v>36.087915474642394</v>
      </c>
    </row>
    <row r="27" spans="1:9" ht="31.5">
      <c r="A27" s="25" t="s">
        <v>89</v>
      </c>
      <c r="B27" s="26">
        <v>914</v>
      </c>
      <c r="C27" s="27" t="s">
        <v>73</v>
      </c>
      <c r="D27" s="27">
        <v>13</v>
      </c>
      <c r="E27" s="27" t="s">
        <v>90</v>
      </c>
      <c r="F27" s="26">
        <v>800</v>
      </c>
      <c r="G27" s="28">
        <f>SUM('[1]2. Расходы бюджета'!D17)</f>
        <v>4000</v>
      </c>
      <c r="H27" s="28">
        <f>SUM('[1]2. Расходы бюджета'!E17)</f>
        <v>2964</v>
      </c>
      <c r="I27" s="29">
        <f t="shared" si="0"/>
        <v>74.099999999999994</v>
      </c>
    </row>
    <row r="28" spans="1:9" ht="31.5">
      <c r="A28" s="30" t="s">
        <v>85</v>
      </c>
      <c r="B28" s="26"/>
      <c r="C28" s="27"/>
      <c r="D28" s="27"/>
      <c r="E28" s="27"/>
      <c r="F28" s="26"/>
      <c r="G28" s="28"/>
      <c r="H28" s="28"/>
      <c r="I28" s="31"/>
    </row>
    <row r="29" spans="1:9" ht="31.5">
      <c r="A29" s="25" t="s">
        <v>91</v>
      </c>
      <c r="B29" s="26">
        <v>914</v>
      </c>
      <c r="C29" s="27" t="s">
        <v>73</v>
      </c>
      <c r="D29" s="27">
        <v>13</v>
      </c>
      <c r="E29" s="27" t="s">
        <v>92</v>
      </c>
      <c r="F29" s="26">
        <v>200</v>
      </c>
      <c r="G29" s="28">
        <f>SUM('[1]2. Расходы бюджета'!D16)</f>
        <v>600000</v>
      </c>
      <c r="H29" s="28">
        <f>SUM('[1]2. Расходы бюджета'!E16)</f>
        <v>273779.07</v>
      </c>
      <c r="I29" s="29">
        <f t="shared" si="0"/>
        <v>45.629845000000003</v>
      </c>
    </row>
    <row r="30" spans="1:9" ht="31.5">
      <c r="A30" s="30" t="s">
        <v>85</v>
      </c>
      <c r="B30" s="26"/>
      <c r="C30" s="27"/>
      <c r="D30" s="27"/>
      <c r="E30" s="27"/>
      <c r="F30" s="26"/>
      <c r="G30" s="28"/>
      <c r="H30" s="28"/>
      <c r="I30" s="31"/>
    </row>
    <row r="31" spans="1:9" ht="31.5">
      <c r="A31" s="25" t="s">
        <v>93</v>
      </c>
      <c r="B31" s="26">
        <v>914</v>
      </c>
      <c r="C31" s="27" t="s">
        <v>73</v>
      </c>
      <c r="D31" s="27">
        <v>13</v>
      </c>
      <c r="E31" s="38" t="s">
        <v>94</v>
      </c>
      <c r="F31" s="32">
        <v>200</v>
      </c>
      <c r="G31" s="33">
        <f>SUM('[1]2. Расходы бюджета'!D18)</f>
        <v>165000</v>
      </c>
      <c r="H31" s="33">
        <f>SUM('[1]2. Расходы бюджета'!E18)</f>
        <v>773</v>
      </c>
      <c r="I31" s="29">
        <f t="shared" si="0"/>
        <v>0.46848484848484845</v>
      </c>
    </row>
    <row r="32" spans="1:9" ht="31.5">
      <c r="A32" s="30" t="s">
        <v>85</v>
      </c>
      <c r="B32" s="26"/>
      <c r="C32" s="27"/>
      <c r="D32" s="27"/>
      <c r="E32" s="39"/>
      <c r="F32" s="34"/>
      <c r="G32" s="35"/>
      <c r="H32" s="35"/>
      <c r="I32" s="31"/>
    </row>
    <row r="33" spans="1:9" ht="15.75">
      <c r="A33" s="10" t="s">
        <v>95</v>
      </c>
      <c r="B33" s="9">
        <v>914</v>
      </c>
      <c r="C33" s="22" t="s">
        <v>76</v>
      </c>
      <c r="D33" s="22" t="s">
        <v>74</v>
      </c>
      <c r="E33" s="22"/>
      <c r="F33" s="9"/>
      <c r="G33" s="23">
        <f>SUM(G34)</f>
        <v>61000</v>
      </c>
      <c r="H33" s="23">
        <f>SUM(H34)</f>
        <v>45750.009999999995</v>
      </c>
      <c r="I33" s="24">
        <f t="shared" si="0"/>
        <v>75.000016393442621</v>
      </c>
    </row>
    <row r="34" spans="1:9" ht="15.75">
      <c r="A34" s="10" t="s">
        <v>96</v>
      </c>
      <c r="B34" s="9">
        <v>914</v>
      </c>
      <c r="C34" s="22" t="s">
        <v>76</v>
      </c>
      <c r="D34" s="22" t="s">
        <v>97</v>
      </c>
      <c r="E34" s="22"/>
      <c r="F34" s="9"/>
      <c r="G34" s="23">
        <f>SUM(G35:G38)</f>
        <v>61000</v>
      </c>
      <c r="H34" s="23">
        <f>SUM(H35:H38)</f>
        <v>45750.009999999995</v>
      </c>
      <c r="I34" s="24">
        <f t="shared" si="0"/>
        <v>75.000016393442621</v>
      </c>
    </row>
    <row r="35" spans="1:9" ht="31.5">
      <c r="A35" s="25" t="s">
        <v>98</v>
      </c>
      <c r="B35" s="26">
        <v>914</v>
      </c>
      <c r="C35" s="27" t="s">
        <v>76</v>
      </c>
      <c r="D35" s="27" t="s">
        <v>97</v>
      </c>
      <c r="E35" s="27" t="s">
        <v>99</v>
      </c>
      <c r="F35" s="26">
        <v>100</v>
      </c>
      <c r="G35" s="28">
        <f>SUM('[1]2. Расходы бюджета'!D19:D20)</f>
        <v>61000</v>
      </c>
      <c r="H35" s="28">
        <f>SUM('[1]2. Расходы бюджета'!E19:E20)</f>
        <v>45750.009999999995</v>
      </c>
      <c r="I35" s="29">
        <f t="shared" si="0"/>
        <v>75.000016393442621</v>
      </c>
    </row>
    <row r="36" spans="1:9" ht="78.75">
      <c r="A36" s="30" t="s">
        <v>79</v>
      </c>
      <c r="B36" s="26"/>
      <c r="C36" s="27"/>
      <c r="D36" s="27"/>
      <c r="E36" s="27"/>
      <c r="F36" s="26"/>
      <c r="G36" s="28"/>
      <c r="H36" s="28"/>
      <c r="I36" s="31"/>
    </row>
    <row r="37" spans="1:9" ht="31.5">
      <c r="A37" s="25" t="s">
        <v>98</v>
      </c>
      <c r="B37" s="26">
        <v>914</v>
      </c>
      <c r="C37" s="27" t="s">
        <v>76</v>
      </c>
      <c r="D37" s="27" t="s">
        <v>97</v>
      </c>
      <c r="E37" s="27" t="s">
        <v>99</v>
      </c>
      <c r="F37" s="26">
        <v>200</v>
      </c>
      <c r="G37" s="40" t="s">
        <v>100</v>
      </c>
      <c r="H37" s="40" t="s">
        <v>100</v>
      </c>
      <c r="I37" s="29" t="s">
        <v>100</v>
      </c>
    </row>
    <row r="38" spans="1:9" ht="31.5">
      <c r="A38" s="30" t="s">
        <v>85</v>
      </c>
      <c r="B38" s="26"/>
      <c r="C38" s="27"/>
      <c r="D38" s="27"/>
      <c r="E38" s="27"/>
      <c r="F38" s="26"/>
      <c r="G38" s="41"/>
      <c r="H38" s="41"/>
      <c r="I38" s="31"/>
    </row>
    <row r="39" spans="1:9" ht="31.5">
      <c r="A39" s="10" t="s">
        <v>101</v>
      </c>
      <c r="B39" s="9">
        <v>914</v>
      </c>
      <c r="C39" s="22" t="s">
        <v>97</v>
      </c>
      <c r="D39" s="22" t="s">
        <v>74</v>
      </c>
      <c r="E39" s="22"/>
      <c r="F39" s="9"/>
      <c r="G39" s="23">
        <f>G40</f>
        <v>150300</v>
      </c>
      <c r="H39" s="23">
        <f>H40</f>
        <v>150160.78</v>
      </c>
      <c r="I39" s="24">
        <f t="shared" si="0"/>
        <v>99.907371922821014</v>
      </c>
    </row>
    <row r="40" spans="1:9" ht="15.75">
      <c r="A40" s="10" t="s">
        <v>102</v>
      </c>
      <c r="B40" s="9">
        <v>914</v>
      </c>
      <c r="C40" s="22" t="s">
        <v>97</v>
      </c>
      <c r="D40" s="22">
        <v>10</v>
      </c>
      <c r="E40" s="22"/>
      <c r="F40" s="9"/>
      <c r="G40" s="23">
        <f>SUM(G41)</f>
        <v>150300</v>
      </c>
      <c r="H40" s="23">
        <f>SUM(H41)</f>
        <v>150160.78</v>
      </c>
      <c r="I40" s="24">
        <f t="shared" si="0"/>
        <v>99.907371922821014</v>
      </c>
    </row>
    <row r="41" spans="1:9" ht="31.5">
      <c r="A41" s="25" t="s">
        <v>103</v>
      </c>
      <c r="B41" s="26">
        <v>914</v>
      </c>
      <c r="C41" s="27" t="s">
        <v>97</v>
      </c>
      <c r="D41" s="27">
        <v>10</v>
      </c>
      <c r="E41" s="27" t="s">
        <v>104</v>
      </c>
      <c r="F41" s="26">
        <v>200</v>
      </c>
      <c r="G41" s="28">
        <f>SUM('[1]2. Расходы бюджета'!D21)</f>
        <v>150300</v>
      </c>
      <c r="H41" s="28">
        <f>SUM('[1]2. Расходы бюджета'!E21)</f>
        <v>150160.78</v>
      </c>
      <c r="I41" s="29">
        <f t="shared" si="0"/>
        <v>99.907371922821014</v>
      </c>
    </row>
    <row r="42" spans="1:9" ht="31.5">
      <c r="A42" s="30" t="s">
        <v>85</v>
      </c>
      <c r="B42" s="26"/>
      <c r="C42" s="27"/>
      <c r="D42" s="27"/>
      <c r="E42" s="27"/>
      <c r="F42" s="26"/>
      <c r="G42" s="28"/>
      <c r="H42" s="28"/>
      <c r="I42" s="31"/>
    </row>
    <row r="43" spans="1:9" ht="15.75">
      <c r="A43" s="10" t="s">
        <v>105</v>
      </c>
      <c r="B43" s="9">
        <v>914</v>
      </c>
      <c r="C43" s="22" t="s">
        <v>81</v>
      </c>
      <c r="D43" s="22" t="s">
        <v>74</v>
      </c>
      <c r="E43" s="42"/>
      <c r="F43" s="13"/>
      <c r="G43" s="23">
        <f>G44</f>
        <v>112260</v>
      </c>
      <c r="H43" s="23">
        <f>H44</f>
        <v>69175</v>
      </c>
      <c r="I43" s="24">
        <f t="shared" si="0"/>
        <v>61.620345626224839</v>
      </c>
    </row>
    <row r="44" spans="1:9" ht="15.75">
      <c r="A44" s="10" t="s">
        <v>106</v>
      </c>
      <c r="B44" s="9">
        <v>914</v>
      </c>
      <c r="C44" s="22" t="s">
        <v>81</v>
      </c>
      <c r="D44" s="22" t="s">
        <v>107</v>
      </c>
      <c r="E44" s="42"/>
      <c r="F44" s="13"/>
      <c r="G44" s="23">
        <f>SUM(G45:G48)</f>
        <v>112260</v>
      </c>
      <c r="H44" s="23">
        <f>SUM(H45:H48)</f>
        <v>69175</v>
      </c>
      <c r="I44" s="24">
        <f t="shared" si="0"/>
        <v>61.620345626224839</v>
      </c>
    </row>
    <row r="45" spans="1:9" ht="63">
      <c r="A45" s="25" t="s">
        <v>108</v>
      </c>
      <c r="B45" s="32">
        <v>914</v>
      </c>
      <c r="C45" s="38" t="s">
        <v>81</v>
      </c>
      <c r="D45" s="38" t="s">
        <v>107</v>
      </c>
      <c r="E45" s="38" t="s">
        <v>109</v>
      </c>
      <c r="F45" s="32">
        <v>200</v>
      </c>
      <c r="G45" s="33">
        <f>SUM('[1]2. Расходы бюджета'!D22)</f>
        <v>42877.82</v>
      </c>
      <c r="H45" s="33">
        <f>SUM('[1]2. Расходы бюджета'!E22)</f>
        <v>0</v>
      </c>
      <c r="I45" s="29">
        <f t="shared" si="0"/>
        <v>0</v>
      </c>
    </row>
    <row r="46" spans="1:9" ht="31.5">
      <c r="A46" s="30" t="s">
        <v>85</v>
      </c>
      <c r="B46" s="34"/>
      <c r="C46" s="39"/>
      <c r="D46" s="39"/>
      <c r="E46" s="39"/>
      <c r="F46" s="34"/>
      <c r="G46" s="35"/>
      <c r="H46" s="35"/>
      <c r="I46" s="31"/>
    </row>
    <row r="47" spans="1:9" ht="18" customHeight="1">
      <c r="A47" s="25" t="s">
        <v>110</v>
      </c>
      <c r="B47" s="26">
        <v>914</v>
      </c>
      <c r="C47" s="27" t="s">
        <v>81</v>
      </c>
      <c r="D47" s="27" t="s">
        <v>107</v>
      </c>
      <c r="E47" s="38" t="s">
        <v>111</v>
      </c>
      <c r="F47" s="32">
        <v>200</v>
      </c>
      <c r="G47" s="33">
        <f>SUM('[1]2. Расходы бюджета'!D23)</f>
        <v>69382.179999999993</v>
      </c>
      <c r="H47" s="33">
        <f>SUM('[1]2. Расходы бюджета'!E23)</f>
        <v>69175</v>
      </c>
      <c r="I47" s="29">
        <f t="shared" si="0"/>
        <v>99.701393066634708</v>
      </c>
    </row>
    <row r="48" spans="1:9" ht="31.5">
      <c r="A48" s="30" t="s">
        <v>85</v>
      </c>
      <c r="B48" s="26"/>
      <c r="C48" s="27"/>
      <c r="D48" s="27"/>
      <c r="E48" s="39"/>
      <c r="F48" s="34"/>
      <c r="G48" s="35"/>
      <c r="H48" s="35"/>
      <c r="I48" s="31"/>
    </row>
    <row r="49" spans="1:9" ht="15.75">
      <c r="A49" s="10" t="s">
        <v>112</v>
      </c>
      <c r="B49" s="9">
        <v>914</v>
      </c>
      <c r="C49" s="22" t="s">
        <v>113</v>
      </c>
      <c r="D49" s="22" t="s">
        <v>74</v>
      </c>
      <c r="E49" s="22"/>
      <c r="F49" s="9"/>
      <c r="G49" s="23">
        <f>G50</f>
        <v>1691500</v>
      </c>
      <c r="H49" s="23">
        <f>H50</f>
        <v>1129554.8699999999</v>
      </c>
      <c r="I49" s="24">
        <f t="shared" si="0"/>
        <v>66.778295595625181</v>
      </c>
    </row>
    <row r="50" spans="1:9" ht="15.75">
      <c r="A50" s="10" t="s">
        <v>114</v>
      </c>
      <c r="B50" s="9">
        <v>914</v>
      </c>
      <c r="C50" s="22" t="s">
        <v>113</v>
      </c>
      <c r="D50" s="22" t="s">
        <v>97</v>
      </c>
      <c r="E50" s="22"/>
      <c r="F50" s="9"/>
      <c r="G50" s="23">
        <f>SUM(G51:G54)</f>
        <v>1691500</v>
      </c>
      <c r="H50" s="23">
        <f>SUM(H51:H54)</f>
        <v>1129554.8699999999</v>
      </c>
      <c r="I50" s="24">
        <f t="shared" si="0"/>
        <v>66.778295595625181</v>
      </c>
    </row>
    <row r="51" spans="1:9" ht="47.25">
      <c r="A51" s="25" t="s">
        <v>115</v>
      </c>
      <c r="B51" s="26">
        <v>914</v>
      </c>
      <c r="C51" s="27" t="s">
        <v>113</v>
      </c>
      <c r="D51" s="27" t="s">
        <v>97</v>
      </c>
      <c r="E51" s="27" t="s">
        <v>116</v>
      </c>
      <c r="F51" s="26">
        <v>200</v>
      </c>
      <c r="G51" s="28">
        <f>SUM('[1]2. Расходы бюджета'!D24)</f>
        <v>800000</v>
      </c>
      <c r="H51" s="28">
        <f>SUM('[1]2. Расходы бюджета'!E24)</f>
        <v>436740.18</v>
      </c>
      <c r="I51" s="29">
        <f t="shared" si="0"/>
        <v>54.592522499999994</v>
      </c>
    </row>
    <row r="52" spans="1:9" ht="31.5">
      <c r="A52" s="30" t="s">
        <v>85</v>
      </c>
      <c r="B52" s="26"/>
      <c r="C52" s="27"/>
      <c r="D52" s="27"/>
      <c r="E52" s="27"/>
      <c r="F52" s="26"/>
      <c r="G52" s="28"/>
      <c r="H52" s="28"/>
      <c r="I52" s="31"/>
    </row>
    <row r="53" spans="1:9" ht="31.5">
      <c r="A53" s="25" t="s">
        <v>117</v>
      </c>
      <c r="B53" s="26">
        <v>914</v>
      </c>
      <c r="C53" s="27" t="s">
        <v>113</v>
      </c>
      <c r="D53" s="27" t="s">
        <v>97</v>
      </c>
      <c r="E53" s="27" t="s">
        <v>118</v>
      </c>
      <c r="F53" s="26">
        <v>200</v>
      </c>
      <c r="G53" s="28">
        <f>SUM('[1]2. Расходы бюджета'!D25)</f>
        <v>891500</v>
      </c>
      <c r="H53" s="28">
        <f>SUM('[1]2. Расходы бюджета'!E25)</f>
        <v>692814.69</v>
      </c>
      <c r="I53" s="29">
        <f t="shared" si="0"/>
        <v>77.713369601794724</v>
      </c>
    </row>
    <row r="54" spans="1:9" ht="31.5">
      <c r="A54" s="30" t="s">
        <v>85</v>
      </c>
      <c r="B54" s="26"/>
      <c r="C54" s="27"/>
      <c r="D54" s="27"/>
      <c r="E54" s="27"/>
      <c r="F54" s="26"/>
      <c r="G54" s="28"/>
      <c r="H54" s="28"/>
      <c r="I54" s="31"/>
    </row>
    <row r="55" spans="1:9" ht="15.75">
      <c r="A55" s="10" t="s">
        <v>119</v>
      </c>
      <c r="B55" s="9">
        <v>914</v>
      </c>
      <c r="C55" s="22">
        <v>10</v>
      </c>
      <c r="D55" s="22" t="s">
        <v>73</v>
      </c>
      <c r="E55" s="42"/>
      <c r="F55" s="13"/>
      <c r="G55" s="23">
        <f>SUM(G56)</f>
        <v>38400</v>
      </c>
      <c r="H55" s="23">
        <f>SUM(H56)</f>
        <v>28062</v>
      </c>
      <c r="I55" s="24">
        <f t="shared" si="0"/>
        <v>73.078125</v>
      </c>
    </row>
    <row r="56" spans="1:9" ht="31.5">
      <c r="A56" s="25" t="s">
        <v>120</v>
      </c>
      <c r="B56" s="36">
        <v>914</v>
      </c>
      <c r="C56" s="37">
        <v>10</v>
      </c>
      <c r="D56" s="37" t="s">
        <v>73</v>
      </c>
      <c r="E56" s="27" t="s">
        <v>121</v>
      </c>
      <c r="F56" s="26">
        <v>300</v>
      </c>
      <c r="G56" s="28">
        <f>SUM('[1]2. Расходы бюджета'!D26)</f>
        <v>38400</v>
      </c>
      <c r="H56" s="28">
        <f>SUM('[1]2. Расходы бюджета'!E26)</f>
        <v>28062</v>
      </c>
      <c r="I56" s="29">
        <f t="shared" si="0"/>
        <v>73.078125</v>
      </c>
    </row>
    <row r="57" spans="1:9" ht="15.75" customHeight="1">
      <c r="A57" s="30" t="s">
        <v>86</v>
      </c>
      <c r="B57" s="36"/>
      <c r="C57" s="37"/>
      <c r="D57" s="37"/>
      <c r="E57" s="27"/>
      <c r="F57" s="26"/>
      <c r="G57" s="28"/>
      <c r="H57" s="28"/>
      <c r="I57" s="31"/>
    </row>
    <row r="58" spans="1:9" ht="36" customHeight="1">
      <c r="A58" s="10" t="s">
        <v>122</v>
      </c>
      <c r="B58" s="9">
        <v>950</v>
      </c>
      <c r="C58" s="22"/>
      <c r="D58" s="22"/>
      <c r="E58" s="42"/>
      <c r="F58" s="13"/>
      <c r="G58" s="23">
        <f>G59+G62+G82</f>
        <v>3501336</v>
      </c>
      <c r="H58" s="23">
        <f>H59+H62+H82</f>
        <v>2107880.62</v>
      </c>
      <c r="I58" s="24">
        <f t="shared" si="0"/>
        <v>60.20218053908566</v>
      </c>
    </row>
    <row r="59" spans="1:9" ht="15.75">
      <c r="A59" s="10" t="s">
        <v>123</v>
      </c>
      <c r="B59" s="9">
        <v>950</v>
      </c>
      <c r="C59" s="22" t="s">
        <v>124</v>
      </c>
      <c r="D59" s="22" t="s">
        <v>124</v>
      </c>
      <c r="E59" s="42"/>
      <c r="F59" s="9"/>
      <c r="G59" s="23">
        <f>SUM(G60)</f>
        <v>1000</v>
      </c>
      <c r="H59" s="23">
        <f>SUM(H60)</f>
        <v>0</v>
      </c>
      <c r="I59" s="24">
        <f t="shared" si="0"/>
        <v>0</v>
      </c>
    </row>
    <row r="60" spans="1:9" ht="31.5">
      <c r="A60" s="25" t="s">
        <v>125</v>
      </c>
      <c r="B60" s="26">
        <v>950</v>
      </c>
      <c r="C60" s="27" t="s">
        <v>124</v>
      </c>
      <c r="D60" s="27" t="s">
        <v>124</v>
      </c>
      <c r="E60" s="27" t="s">
        <v>126</v>
      </c>
      <c r="F60" s="26">
        <v>200</v>
      </c>
      <c r="G60" s="28">
        <f>SUM('[1]2. Расходы бюджета'!D27)</f>
        <v>1000</v>
      </c>
      <c r="H60" s="28">
        <f>SUM('[1]2. Расходы бюджета'!E27)</f>
        <v>0</v>
      </c>
      <c r="I60" s="29">
        <f>H60/G60*100</f>
        <v>0</v>
      </c>
    </row>
    <row r="61" spans="1:9" ht="31.5">
      <c r="A61" s="30" t="s">
        <v>85</v>
      </c>
      <c r="B61" s="26"/>
      <c r="C61" s="27"/>
      <c r="D61" s="27"/>
      <c r="E61" s="27"/>
      <c r="F61" s="26"/>
      <c r="G61" s="28"/>
      <c r="H61" s="28"/>
      <c r="I61" s="31"/>
    </row>
    <row r="62" spans="1:9" ht="15.75">
      <c r="A62" s="10" t="s">
        <v>127</v>
      </c>
      <c r="B62" s="9">
        <v>950</v>
      </c>
      <c r="C62" s="22" t="s">
        <v>128</v>
      </c>
      <c r="D62" s="22" t="s">
        <v>74</v>
      </c>
      <c r="E62" s="22"/>
      <c r="F62" s="9"/>
      <c r="G62" s="23">
        <f>G63</f>
        <v>3495336</v>
      </c>
      <c r="H62" s="23">
        <f>H63</f>
        <v>2107880.62</v>
      </c>
      <c r="I62" s="24">
        <f t="shared" si="0"/>
        <v>60.305521987013556</v>
      </c>
    </row>
    <row r="63" spans="1:9" ht="15.75">
      <c r="A63" s="10" t="s">
        <v>129</v>
      </c>
      <c r="B63" s="9">
        <v>950</v>
      </c>
      <c r="C63" s="22" t="s">
        <v>128</v>
      </c>
      <c r="D63" s="22" t="s">
        <v>73</v>
      </c>
      <c r="E63" s="22"/>
      <c r="F63" s="9"/>
      <c r="G63" s="23">
        <f>G64+G75</f>
        <v>3495336</v>
      </c>
      <c r="H63" s="23">
        <f>H64+H75</f>
        <v>2107880.62</v>
      </c>
      <c r="I63" s="24">
        <f t="shared" si="0"/>
        <v>60.305521987013556</v>
      </c>
    </row>
    <row r="64" spans="1:9" ht="31.5">
      <c r="A64" s="10" t="s">
        <v>130</v>
      </c>
      <c r="B64" s="9">
        <v>950</v>
      </c>
      <c r="C64" s="22" t="s">
        <v>128</v>
      </c>
      <c r="D64" s="22" t="s">
        <v>73</v>
      </c>
      <c r="E64" s="22"/>
      <c r="F64" s="9"/>
      <c r="G64" s="23">
        <f>SUM(G65:G74)</f>
        <v>2679744</v>
      </c>
      <c r="H64" s="23">
        <f>SUM(H65:H74)</f>
        <v>1643529.41</v>
      </c>
      <c r="I64" s="24">
        <f t="shared" si="0"/>
        <v>61.331582792983205</v>
      </c>
    </row>
    <row r="65" spans="1:9" ht="31.5">
      <c r="A65" s="25" t="s">
        <v>131</v>
      </c>
      <c r="B65" s="26">
        <v>950</v>
      </c>
      <c r="C65" s="27" t="s">
        <v>128</v>
      </c>
      <c r="D65" s="27" t="s">
        <v>73</v>
      </c>
      <c r="E65" s="27" t="s">
        <v>132</v>
      </c>
      <c r="F65" s="26">
        <v>100</v>
      </c>
      <c r="G65" s="28">
        <f>SUM('[1]2. Расходы бюджета'!D28:D29)</f>
        <v>1277760</v>
      </c>
      <c r="H65" s="28">
        <f>SUM('[1]2. Расходы бюджета'!E28:E29)</f>
        <v>843331.65999999992</v>
      </c>
      <c r="I65" s="29">
        <f t="shared" si="0"/>
        <v>66.000787315301764</v>
      </c>
    </row>
    <row r="66" spans="1:9" ht="78.75">
      <c r="A66" s="30" t="s">
        <v>79</v>
      </c>
      <c r="B66" s="26"/>
      <c r="C66" s="27"/>
      <c r="D66" s="27"/>
      <c r="E66" s="27"/>
      <c r="F66" s="26"/>
      <c r="G66" s="28"/>
      <c r="H66" s="28"/>
      <c r="I66" s="31"/>
    </row>
    <row r="67" spans="1:9" ht="31.5">
      <c r="A67" s="25" t="s">
        <v>131</v>
      </c>
      <c r="B67" s="26">
        <v>950</v>
      </c>
      <c r="C67" s="27" t="s">
        <v>128</v>
      </c>
      <c r="D67" s="27" t="s">
        <v>73</v>
      </c>
      <c r="E67" s="27" t="s">
        <v>132</v>
      </c>
      <c r="F67" s="26">
        <v>200</v>
      </c>
      <c r="G67" s="28">
        <f>SUM('[1]2. Расходы бюджета'!D30)</f>
        <v>1216993.96</v>
      </c>
      <c r="H67" s="28">
        <f>SUM('[1]2. Расходы бюджета'!E30)</f>
        <v>732205.56</v>
      </c>
      <c r="I67" s="29">
        <f t="shared" si="0"/>
        <v>60.165093999316156</v>
      </c>
    </row>
    <row r="68" spans="1:9" ht="31.5">
      <c r="A68" s="30" t="s">
        <v>85</v>
      </c>
      <c r="B68" s="26"/>
      <c r="C68" s="27"/>
      <c r="D68" s="27"/>
      <c r="E68" s="27"/>
      <c r="F68" s="26"/>
      <c r="G68" s="28"/>
      <c r="H68" s="28"/>
      <c r="I68" s="31"/>
    </row>
    <row r="69" spans="1:9" ht="31.5">
      <c r="A69" s="25" t="s">
        <v>131</v>
      </c>
      <c r="B69" s="26">
        <v>950</v>
      </c>
      <c r="C69" s="27" t="s">
        <v>128</v>
      </c>
      <c r="D69" s="27" t="s">
        <v>73</v>
      </c>
      <c r="E69" s="27" t="s">
        <v>132</v>
      </c>
      <c r="F69" s="26">
        <v>800</v>
      </c>
      <c r="G69" s="28">
        <f>SUM('[1]2. Расходы бюджета'!D31:D33)</f>
        <v>105506.04</v>
      </c>
      <c r="H69" s="28">
        <f>SUM('[1]2. Расходы бюджета'!E31:E33)</f>
        <v>38101.18</v>
      </c>
      <c r="I69" s="29">
        <f t="shared" si="0"/>
        <v>36.112795058936911</v>
      </c>
    </row>
    <row r="70" spans="1:9" ht="15.75">
      <c r="A70" s="30" t="s">
        <v>87</v>
      </c>
      <c r="B70" s="26"/>
      <c r="C70" s="27"/>
      <c r="D70" s="27"/>
      <c r="E70" s="27"/>
      <c r="F70" s="26"/>
      <c r="G70" s="28"/>
      <c r="H70" s="28"/>
      <c r="I70" s="31"/>
    </row>
    <row r="71" spans="1:9" ht="78.75">
      <c r="A71" s="25" t="s">
        <v>133</v>
      </c>
      <c r="B71" s="26">
        <v>950</v>
      </c>
      <c r="C71" s="27" t="s">
        <v>128</v>
      </c>
      <c r="D71" s="27" t="s">
        <v>73</v>
      </c>
      <c r="E71" s="38" t="s">
        <v>134</v>
      </c>
      <c r="F71" s="32">
        <v>100</v>
      </c>
      <c r="G71" s="33">
        <f>SUM('[1]2. Расходы бюджета'!D34:D35)</f>
        <v>59444</v>
      </c>
      <c r="H71" s="33">
        <f>SUM('[1]2. Расходы бюджета'!E34:E35)</f>
        <v>14861.029999999999</v>
      </c>
      <c r="I71" s="29">
        <f t="shared" si="0"/>
        <v>25.000050467667045</v>
      </c>
    </row>
    <row r="72" spans="1:9" ht="78.75">
      <c r="A72" s="30" t="s">
        <v>79</v>
      </c>
      <c r="B72" s="26"/>
      <c r="C72" s="27"/>
      <c r="D72" s="27"/>
      <c r="E72" s="39"/>
      <c r="F72" s="34"/>
      <c r="G72" s="35"/>
      <c r="H72" s="35"/>
      <c r="I72" s="31"/>
    </row>
    <row r="73" spans="1:9" ht="78.75">
      <c r="A73" s="25" t="s">
        <v>135</v>
      </c>
      <c r="B73" s="26">
        <v>950</v>
      </c>
      <c r="C73" s="27" t="s">
        <v>128</v>
      </c>
      <c r="D73" s="27" t="s">
        <v>73</v>
      </c>
      <c r="E73" s="38" t="s">
        <v>136</v>
      </c>
      <c r="F73" s="32">
        <v>100</v>
      </c>
      <c r="G73" s="33">
        <f>SUM('[1]2. Расходы бюджета'!D36:D37)</f>
        <v>20040</v>
      </c>
      <c r="H73" s="33">
        <f>SUM('[1]2. Расходы бюджета'!E36:E37)</f>
        <v>15029.98</v>
      </c>
      <c r="I73" s="29">
        <f t="shared" si="0"/>
        <v>74.999900199600802</v>
      </c>
    </row>
    <row r="74" spans="1:9" ht="78.75">
      <c r="A74" s="30" t="s">
        <v>79</v>
      </c>
      <c r="B74" s="26"/>
      <c r="C74" s="27"/>
      <c r="D74" s="27"/>
      <c r="E74" s="39"/>
      <c r="F74" s="34"/>
      <c r="G74" s="35"/>
      <c r="H74" s="35"/>
      <c r="I74" s="31"/>
    </row>
    <row r="75" spans="1:9" ht="15.75">
      <c r="A75" s="43" t="s">
        <v>137</v>
      </c>
      <c r="B75" s="9">
        <v>950</v>
      </c>
      <c r="C75" s="22" t="s">
        <v>128</v>
      </c>
      <c r="D75" s="22" t="s">
        <v>73</v>
      </c>
      <c r="E75" s="22"/>
      <c r="F75" s="9"/>
      <c r="G75" s="23">
        <f>SUM(G76:G81)</f>
        <v>815592</v>
      </c>
      <c r="H75" s="23">
        <f>SUM(H76:H81)</f>
        <v>464351.21</v>
      </c>
      <c r="I75" s="24">
        <f t="shared" ref="I75:I85" si="1">H75/G75*100</f>
        <v>56.93425266554847</v>
      </c>
    </row>
    <row r="76" spans="1:9" ht="45.75" customHeight="1">
      <c r="A76" s="44" t="s">
        <v>138</v>
      </c>
      <c r="B76" s="26">
        <v>950</v>
      </c>
      <c r="C76" s="27" t="s">
        <v>128</v>
      </c>
      <c r="D76" s="27" t="s">
        <v>73</v>
      </c>
      <c r="E76" s="38" t="s">
        <v>139</v>
      </c>
      <c r="F76" s="32">
        <v>100</v>
      </c>
      <c r="G76" s="33">
        <f>SUM('[1]2. Расходы бюджета'!D38:D39)</f>
        <v>515592</v>
      </c>
      <c r="H76" s="33">
        <f>SUM('[1]2. Расходы бюджета'!E38:E39)</f>
        <v>389846.15</v>
      </c>
      <c r="I76" s="29">
        <f t="shared" si="1"/>
        <v>75.611365187978095</v>
      </c>
    </row>
    <row r="77" spans="1:9" ht="78.75">
      <c r="A77" s="30" t="s">
        <v>79</v>
      </c>
      <c r="B77" s="26"/>
      <c r="C77" s="27"/>
      <c r="D77" s="27"/>
      <c r="E77" s="39"/>
      <c r="F77" s="34"/>
      <c r="G77" s="35"/>
      <c r="H77" s="35"/>
      <c r="I77" s="31"/>
    </row>
    <row r="78" spans="1:9" ht="46.5" customHeight="1">
      <c r="A78" s="25" t="s">
        <v>138</v>
      </c>
      <c r="B78" s="26">
        <v>950</v>
      </c>
      <c r="C78" s="27" t="s">
        <v>128</v>
      </c>
      <c r="D78" s="27" t="s">
        <v>73</v>
      </c>
      <c r="E78" s="38" t="s">
        <v>139</v>
      </c>
      <c r="F78" s="32">
        <v>200</v>
      </c>
      <c r="G78" s="33">
        <f>SUM('[1]2. Расходы бюджета'!D40)</f>
        <v>299000</v>
      </c>
      <c r="H78" s="33">
        <f>SUM('[1]2. Расходы бюджета'!E40)</f>
        <v>74505.06</v>
      </c>
      <c r="I78" s="29">
        <f t="shared" si="1"/>
        <v>24.91808026755853</v>
      </c>
    </row>
    <row r="79" spans="1:9" ht="31.5">
      <c r="A79" s="30" t="s">
        <v>85</v>
      </c>
      <c r="B79" s="26"/>
      <c r="C79" s="27"/>
      <c r="D79" s="27"/>
      <c r="E79" s="39"/>
      <c r="F79" s="34"/>
      <c r="G79" s="35"/>
      <c r="H79" s="35"/>
      <c r="I79" s="31"/>
    </row>
    <row r="80" spans="1:9" ht="47.25" customHeight="1">
      <c r="A80" s="44" t="s">
        <v>138</v>
      </c>
      <c r="B80" s="26">
        <v>950</v>
      </c>
      <c r="C80" s="27" t="s">
        <v>128</v>
      </c>
      <c r="D80" s="27" t="s">
        <v>73</v>
      </c>
      <c r="E80" s="38" t="s">
        <v>139</v>
      </c>
      <c r="F80" s="32">
        <v>800</v>
      </c>
      <c r="G80" s="33">
        <f>SUM('[1]2. Расходы бюджета'!D41)</f>
        <v>1000</v>
      </c>
      <c r="H80" s="33">
        <f>SUM('[1]2. Расходы бюджета'!E41)</f>
        <v>0</v>
      </c>
      <c r="I80" s="29">
        <f t="shared" si="1"/>
        <v>0</v>
      </c>
    </row>
    <row r="81" spans="1:9" ht="15.75">
      <c r="A81" s="30" t="s">
        <v>87</v>
      </c>
      <c r="B81" s="26"/>
      <c r="C81" s="27"/>
      <c r="D81" s="27"/>
      <c r="E81" s="39"/>
      <c r="F81" s="34"/>
      <c r="G81" s="35"/>
      <c r="H81" s="35"/>
      <c r="I81" s="31"/>
    </row>
    <row r="82" spans="1:9" ht="31.5">
      <c r="A82" s="10" t="s">
        <v>140</v>
      </c>
      <c r="B82" s="9">
        <v>950</v>
      </c>
      <c r="C82" s="22">
        <v>11</v>
      </c>
      <c r="D82" s="22" t="s">
        <v>113</v>
      </c>
      <c r="E82" s="42"/>
      <c r="F82" s="13"/>
      <c r="G82" s="23">
        <f>SUM(G83)</f>
        <v>5000</v>
      </c>
      <c r="H82" s="23">
        <f>SUM(H83)</f>
        <v>0</v>
      </c>
      <c r="I82" s="24">
        <f t="shared" si="1"/>
        <v>0</v>
      </c>
    </row>
    <row r="83" spans="1:9" ht="34.5" customHeight="1">
      <c r="A83" s="25" t="s">
        <v>141</v>
      </c>
      <c r="B83" s="26">
        <v>950</v>
      </c>
      <c r="C83" s="27">
        <v>11</v>
      </c>
      <c r="D83" s="27" t="s">
        <v>113</v>
      </c>
      <c r="E83" s="27" t="s">
        <v>142</v>
      </c>
      <c r="F83" s="26">
        <v>200</v>
      </c>
      <c r="G83" s="28">
        <f>SUM('[1]2. Расходы бюджета'!D42)</f>
        <v>5000</v>
      </c>
      <c r="H83" s="28">
        <f>SUM('[1]2. Расходы бюджета'!E42)</f>
        <v>0</v>
      </c>
      <c r="I83" s="29">
        <f t="shared" si="1"/>
        <v>0</v>
      </c>
    </row>
    <row r="84" spans="1:9" ht="31.5">
      <c r="A84" s="30" t="s">
        <v>85</v>
      </c>
      <c r="B84" s="26"/>
      <c r="C84" s="27"/>
      <c r="D84" s="27"/>
      <c r="E84" s="27"/>
      <c r="F84" s="26"/>
      <c r="G84" s="28"/>
      <c r="H84" s="28"/>
      <c r="I84" s="31"/>
    </row>
    <row r="85" spans="1:9" ht="15.75">
      <c r="A85" s="10" t="s">
        <v>143</v>
      </c>
      <c r="B85" s="13"/>
      <c r="C85" s="42"/>
      <c r="D85" s="42"/>
      <c r="E85" s="42"/>
      <c r="F85" s="13"/>
      <c r="G85" s="23">
        <f>G11+G58</f>
        <v>9991137.3399999999</v>
      </c>
      <c r="H85" s="23">
        <f>H11+H58</f>
        <v>6358708.7699999996</v>
      </c>
      <c r="I85" s="45">
        <f t="shared" si="1"/>
        <v>63.643492763757756</v>
      </c>
    </row>
    <row r="86" spans="1:9">
      <c r="G86" s="21"/>
    </row>
    <row r="87" spans="1:9">
      <c r="G87" s="46"/>
    </row>
  </sheetData>
  <mergeCells count="215">
    <mergeCell ref="H83:H84"/>
    <mergeCell ref="I83:I84"/>
    <mergeCell ref="B83:B84"/>
    <mergeCell ref="C83:C84"/>
    <mergeCell ref="D83:D84"/>
    <mergeCell ref="E83:E84"/>
    <mergeCell ref="F83:F84"/>
    <mergeCell ref="G83:G84"/>
    <mergeCell ref="H78:H79"/>
    <mergeCell ref="I78:I79"/>
    <mergeCell ref="B80:B81"/>
    <mergeCell ref="C80:C81"/>
    <mergeCell ref="D80:D81"/>
    <mergeCell ref="E80:E81"/>
    <mergeCell ref="F80:F81"/>
    <mergeCell ref="G80:G81"/>
    <mergeCell ref="H80:H81"/>
    <mergeCell ref="I80:I81"/>
    <mergeCell ref="B78:B79"/>
    <mergeCell ref="C78:C79"/>
    <mergeCell ref="D78:D79"/>
    <mergeCell ref="E78:E79"/>
    <mergeCell ref="F78:F79"/>
    <mergeCell ref="G78:G79"/>
    <mergeCell ref="H73:H74"/>
    <mergeCell ref="I73:I74"/>
    <mergeCell ref="B76:B77"/>
    <mergeCell ref="C76:C77"/>
    <mergeCell ref="D76:D77"/>
    <mergeCell ref="E76:E77"/>
    <mergeCell ref="F76:F77"/>
    <mergeCell ref="G76:G77"/>
    <mergeCell ref="H76:H77"/>
    <mergeCell ref="I76:I77"/>
    <mergeCell ref="B73:B74"/>
    <mergeCell ref="C73:C74"/>
    <mergeCell ref="D73:D74"/>
    <mergeCell ref="E73:E74"/>
    <mergeCell ref="F73:F74"/>
    <mergeCell ref="G73:G74"/>
    <mergeCell ref="H69:H70"/>
    <mergeCell ref="I69:I70"/>
    <mergeCell ref="B71:B72"/>
    <mergeCell ref="C71:C72"/>
    <mergeCell ref="D71:D72"/>
    <mergeCell ref="E71:E72"/>
    <mergeCell ref="F71:F72"/>
    <mergeCell ref="G71:G72"/>
    <mergeCell ref="H71:H72"/>
    <mergeCell ref="I71:I72"/>
    <mergeCell ref="B69:B70"/>
    <mergeCell ref="C69:C70"/>
    <mergeCell ref="D69:D70"/>
    <mergeCell ref="E69:E70"/>
    <mergeCell ref="F69:F70"/>
    <mergeCell ref="G69:G70"/>
    <mergeCell ref="H65:H66"/>
    <mergeCell ref="I65:I66"/>
    <mergeCell ref="B67:B68"/>
    <mergeCell ref="C67:C68"/>
    <mergeCell ref="D67:D68"/>
    <mergeCell ref="E67:E68"/>
    <mergeCell ref="F67:F68"/>
    <mergeCell ref="G67:G68"/>
    <mergeCell ref="H67:H68"/>
    <mergeCell ref="I67:I68"/>
    <mergeCell ref="B65:B66"/>
    <mergeCell ref="C65:C66"/>
    <mergeCell ref="D65:D66"/>
    <mergeCell ref="E65:E66"/>
    <mergeCell ref="F65:F66"/>
    <mergeCell ref="G65:G66"/>
    <mergeCell ref="H56:H57"/>
    <mergeCell ref="I56:I57"/>
    <mergeCell ref="B60:B61"/>
    <mergeCell ref="C60:C61"/>
    <mergeCell ref="D60:D61"/>
    <mergeCell ref="E60:E61"/>
    <mergeCell ref="F60:F61"/>
    <mergeCell ref="G60:G61"/>
    <mergeCell ref="H60:H61"/>
    <mergeCell ref="I60:I61"/>
    <mergeCell ref="B56:B57"/>
    <mergeCell ref="C56:C57"/>
    <mergeCell ref="D56:D57"/>
    <mergeCell ref="E56:E57"/>
    <mergeCell ref="F56:F57"/>
    <mergeCell ref="G56:G57"/>
    <mergeCell ref="H51:H52"/>
    <mergeCell ref="I51:I52"/>
    <mergeCell ref="B53:B54"/>
    <mergeCell ref="C53:C54"/>
    <mergeCell ref="D53:D54"/>
    <mergeCell ref="E53:E54"/>
    <mergeCell ref="F53:F54"/>
    <mergeCell ref="G53:G54"/>
    <mergeCell ref="H53:H54"/>
    <mergeCell ref="I53:I54"/>
    <mergeCell ref="B51:B52"/>
    <mergeCell ref="C51:C52"/>
    <mergeCell ref="D51:D52"/>
    <mergeCell ref="E51:E52"/>
    <mergeCell ref="F51:F52"/>
    <mergeCell ref="G51:G52"/>
    <mergeCell ref="H45:H46"/>
    <mergeCell ref="I45:I46"/>
    <mergeCell ref="B47:B48"/>
    <mergeCell ref="C47:C48"/>
    <mergeCell ref="D47:D48"/>
    <mergeCell ref="E47:E48"/>
    <mergeCell ref="F47:F48"/>
    <mergeCell ref="G47:G48"/>
    <mergeCell ref="H47:H48"/>
    <mergeCell ref="I47:I48"/>
    <mergeCell ref="B45:B46"/>
    <mergeCell ref="C45:C46"/>
    <mergeCell ref="D45:D46"/>
    <mergeCell ref="E45:E46"/>
    <mergeCell ref="F45:F46"/>
    <mergeCell ref="G45:G46"/>
    <mergeCell ref="H37:H38"/>
    <mergeCell ref="I37:I38"/>
    <mergeCell ref="B41:B42"/>
    <mergeCell ref="C41:C42"/>
    <mergeCell ref="D41:D42"/>
    <mergeCell ref="E41:E42"/>
    <mergeCell ref="F41:F42"/>
    <mergeCell ref="G41:G42"/>
    <mergeCell ref="H41:H42"/>
    <mergeCell ref="I41:I42"/>
    <mergeCell ref="B37:B38"/>
    <mergeCell ref="C37:C38"/>
    <mergeCell ref="D37:D38"/>
    <mergeCell ref="E37:E38"/>
    <mergeCell ref="F37:F38"/>
    <mergeCell ref="G37:G38"/>
    <mergeCell ref="H31:H32"/>
    <mergeCell ref="I31:I32"/>
    <mergeCell ref="B35:B36"/>
    <mergeCell ref="C35:C36"/>
    <mergeCell ref="D35:D36"/>
    <mergeCell ref="E35:E36"/>
    <mergeCell ref="F35:F36"/>
    <mergeCell ref="G35:G36"/>
    <mergeCell ref="H35:H36"/>
    <mergeCell ref="I35:I36"/>
    <mergeCell ref="B31:B32"/>
    <mergeCell ref="C31:C32"/>
    <mergeCell ref="D31:D32"/>
    <mergeCell ref="E31:E32"/>
    <mergeCell ref="F31:F32"/>
    <mergeCell ref="G31:G32"/>
    <mergeCell ref="H27:H28"/>
    <mergeCell ref="I27:I28"/>
    <mergeCell ref="B29:B30"/>
    <mergeCell ref="C29:C30"/>
    <mergeCell ref="D29:D30"/>
    <mergeCell ref="E29:E30"/>
    <mergeCell ref="F29:F30"/>
    <mergeCell ref="G29:G30"/>
    <mergeCell ref="H29:H30"/>
    <mergeCell ref="I29:I30"/>
    <mergeCell ref="B27:B28"/>
    <mergeCell ref="C27:C28"/>
    <mergeCell ref="D27:D28"/>
    <mergeCell ref="E27:E28"/>
    <mergeCell ref="F27:F28"/>
    <mergeCell ref="G27:G28"/>
    <mergeCell ref="H24:H25"/>
    <mergeCell ref="I24:I25"/>
    <mergeCell ref="B24:B25"/>
    <mergeCell ref="C24:C25"/>
    <mergeCell ref="D24:D25"/>
    <mergeCell ref="E24:E25"/>
    <mergeCell ref="F24:F25"/>
    <mergeCell ref="G24:G25"/>
    <mergeCell ref="H20:H21"/>
    <mergeCell ref="I20:I21"/>
    <mergeCell ref="B22:B23"/>
    <mergeCell ref="C22:C23"/>
    <mergeCell ref="D22:D23"/>
    <mergeCell ref="E22:E23"/>
    <mergeCell ref="F22:F23"/>
    <mergeCell ref="G22:G23"/>
    <mergeCell ref="H22:H23"/>
    <mergeCell ref="I22:I23"/>
    <mergeCell ref="B20:B21"/>
    <mergeCell ref="C20:C21"/>
    <mergeCell ref="D20:D21"/>
    <mergeCell ref="E20:E21"/>
    <mergeCell ref="F20:F21"/>
    <mergeCell ref="G20:G21"/>
    <mergeCell ref="H14:H15"/>
    <mergeCell ref="I14:I15"/>
    <mergeCell ref="B18:B19"/>
    <mergeCell ref="C18:C19"/>
    <mergeCell ref="D18:D19"/>
    <mergeCell ref="E18:E19"/>
    <mergeCell ref="F18:F19"/>
    <mergeCell ref="G18:G19"/>
    <mergeCell ref="H18:H19"/>
    <mergeCell ref="I18:I19"/>
    <mergeCell ref="A8:G8"/>
    <mergeCell ref="B14:B15"/>
    <mergeCell ref="C14:C15"/>
    <mergeCell ref="D14:D15"/>
    <mergeCell ref="E14:E15"/>
    <mergeCell ref="F14:F15"/>
    <mergeCell ref="G14:G15"/>
    <mergeCell ref="A1:I1"/>
    <mergeCell ref="A2:I2"/>
    <mergeCell ref="A3:I3"/>
    <mergeCell ref="A4:I4"/>
    <mergeCell ref="A5:I5"/>
    <mergeCell ref="A6:I6"/>
  </mergeCells>
  <printOptions horizontalCentered="1"/>
  <pageMargins left="0.51181102362204722" right="0.43307086614173229" top="0.47244094488188981" bottom="0.39370078740157483" header="0.31496062992125984" footer="0.31496062992125984"/>
  <pageSetup paperSize="9" scale="86" orientation="landscape" verticalDpi="0" r:id="rId1"/>
  <rowBreaks count="3" manualBreakCount="3">
    <brk id="40" max="8" man="1"/>
    <brk id="61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A8" sqref="A8:D8"/>
    </sheetView>
  </sheetViews>
  <sheetFormatPr defaultColWidth="18.85546875" defaultRowHeight="15"/>
  <cols>
    <col min="1" max="1" width="28.7109375" customWidth="1"/>
    <col min="2" max="2" width="30.140625" customWidth="1"/>
    <col min="3" max="3" width="43.42578125" customWidth="1"/>
    <col min="4" max="4" width="20.28515625" customWidth="1"/>
  </cols>
  <sheetData>
    <row r="1" spans="1:9" ht="15.75">
      <c r="A1" s="47" t="s">
        <v>144</v>
      </c>
      <c r="B1" s="47"/>
      <c r="C1" s="47"/>
      <c r="D1" s="47"/>
    </row>
    <row r="2" spans="1:9" ht="15.75">
      <c r="A2" s="48" t="s">
        <v>1</v>
      </c>
      <c r="B2" s="48"/>
      <c r="C2" s="48"/>
      <c r="D2" s="48"/>
    </row>
    <row r="3" spans="1:9" ht="15.75">
      <c r="A3" s="48" t="s">
        <v>2</v>
      </c>
      <c r="B3" s="48"/>
      <c r="C3" s="48"/>
      <c r="D3" s="48"/>
    </row>
    <row r="4" spans="1:9" ht="15.75">
      <c r="A4" s="48" t="s">
        <v>3</v>
      </c>
      <c r="B4" s="48"/>
      <c r="C4" s="48"/>
      <c r="D4" s="48"/>
    </row>
    <row r="5" spans="1:9" ht="15.75">
      <c r="A5" s="48" t="s">
        <v>4</v>
      </c>
      <c r="B5" s="48"/>
      <c r="C5" s="48"/>
      <c r="D5" s="48"/>
    </row>
    <row r="6" spans="1:9" ht="15.75">
      <c r="A6" s="47" t="s">
        <v>157</v>
      </c>
      <c r="B6" s="47"/>
      <c r="C6" s="47"/>
      <c r="D6" s="47"/>
      <c r="E6" s="49"/>
      <c r="F6" s="49"/>
      <c r="G6" s="49"/>
      <c r="H6" s="49"/>
      <c r="I6" s="49"/>
    </row>
    <row r="7" spans="1:9">
      <c r="A7" s="50"/>
      <c r="B7" s="50"/>
      <c r="C7" s="50"/>
      <c r="D7" s="50"/>
    </row>
    <row r="8" spans="1:9" ht="35.25" customHeight="1">
      <c r="A8" s="4" t="s">
        <v>145</v>
      </c>
      <c r="B8" s="51"/>
      <c r="C8" s="51"/>
      <c r="D8" s="51"/>
    </row>
    <row r="10" spans="1:9" ht="15.75">
      <c r="A10" s="52" t="s">
        <v>146</v>
      </c>
      <c r="B10" s="52"/>
      <c r="C10" s="52" t="s">
        <v>147</v>
      </c>
      <c r="D10" s="52" t="s">
        <v>148</v>
      </c>
    </row>
    <row r="11" spans="1:9" ht="63">
      <c r="A11" s="8" t="s">
        <v>149</v>
      </c>
      <c r="B11" s="8" t="s">
        <v>150</v>
      </c>
      <c r="C11" s="52"/>
      <c r="D11" s="52"/>
    </row>
    <row r="12" spans="1:9" ht="15.75">
      <c r="A12" s="53">
        <v>1</v>
      </c>
      <c r="B12" s="53">
        <v>2</v>
      </c>
      <c r="C12" s="53">
        <v>3</v>
      </c>
      <c r="D12" s="53">
        <v>4</v>
      </c>
    </row>
    <row r="13" spans="1:9" ht="63">
      <c r="A13" s="54">
        <v>914</v>
      </c>
      <c r="B13" s="55"/>
      <c r="C13" s="56" t="s">
        <v>71</v>
      </c>
      <c r="D13" s="55"/>
    </row>
    <row r="14" spans="1:9" ht="31.5">
      <c r="A14" s="57">
        <v>914</v>
      </c>
      <c r="B14" s="54" t="s">
        <v>151</v>
      </c>
      <c r="C14" s="56" t="s">
        <v>152</v>
      </c>
      <c r="D14" s="58">
        <f>D16-D15</f>
        <v>2011501.3399999999</v>
      </c>
    </row>
    <row r="15" spans="1:9" ht="33" customHeight="1">
      <c r="A15" s="57">
        <v>914</v>
      </c>
      <c r="B15" s="57" t="s">
        <v>153</v>
      </c>
      <c r="C15" s="59" t="s">
        <v>154</v>
      </c>
      <c r="D15" s="60">
        <f>'Приложение 1'!C38</f>
        <v>7979636</v>
      </c>
    </row>
    <row r="16" spans="1:9" ht="33" customHeight="1">
      <c r="A16" s="57">
        <v>914</v>
      </c>
      <c r="B16" s="57" t="s">
        <v>155</v>
      </c>
      <c r="C16" s="59" t="s">
        <v>156</v>
      </c>
      <c r="D16" s="60">
        <f>'Приложение 2'!G85</f>
        <v>9991137.3399999999</v>
      </c>
    </row>
  </sheetData>
  <mergeCells count="11">
    <mergeCell ref="A7:D7"/>
    <mergeCell ref="A8:D8"/>
    <mergeCell ref="A10:B10"/>
    <mergeCell ref="C10:C11"/>
    <mergeCell ref="D10:D11"/>
    <mergeCell ref="A1:D1"/>
    <mergeCell ref="A2:D2"/>
    <mergeCell ref="A3:D3"/>
    <mergeCell ref="A4:D4"/>
    <mergeCell ref="A5:D5"/>
    <mergeCell ref="A6:D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2017-10-10T12:52:50Z</cp:lastPrinted>
  <dcterms:created xsi:type="dcterms:W3CDTF">2017-10-10T12:27:11Z</dcterms:created>
  <dcterms:modified xsi:type="dcterms:W3CDTF">2017-10-10T12:52:52Z</dcterms:modified>
</cp:coreProperties>
</file>