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2"/>
  </bookViews>
  <sheets>
    <sheet name="Доходы" sheetId="1" r:id="rId1"/>
    <sheet name="Расходы вед" sheetId="27" r:id="rId2"/>
    <sheet name="Источники" sheetId="16" r:id="rId3"/>
  </sheets>
  <definedNames>
    <definedName name="_xlnm.Print_Area" localSheetId="0">Доходы!$A$1:$E$43</definedName>
    <definedName name="_xlnm.Print_Area" localSheetId="2">Источники!$A$1:$E$16</definedName>
  </definedNames>
  <calcPr calcId="124519" calcMode="manual"/>
</workbook>
</file>

<file path=xl/calcChain.xml><?xml version="1.0" encoding="utf-8"?>
<calcChain xmlns="http://schemas.openxmlformats.org/spreadsheetml/2006/main">
  <c r="G12" i="27"/>
  <c r="J14"/>
  <c r="J17"/>
  <c r="J19"/>
  <c r="J21"/>
  <c r="G92"/>
  <c r="G91" s="1"/>
  <c r="J89"/>
  <c r="J87"/>
  <c r="J85"/>
  <c r="J83"/>
  <c r="I82"/>
  <c r="H82"/>
  <c r="G82"/>
  <c r="J80"/>
  <c r="J78"/>
  <c r="J76"/>
  <c r="J74"/>
  <c r="J72"/>
  <c r="I71"/>
  <c r="H71"/>
  <c r="H70" s="1"/>
  <c r="H69" s="1"/>
  <c r="H64" s="1"/>
  <c r="G71"/>
  <c r="G66"/>
  <c r="G65" s="1"/>
  <c r="J62"/>
  <c r="I61"/>
  <c r="H61"/>
  <c r="G61"/>
  <c r="G60" s="1"/>
  <c r="J58"/>
  <c r="J56"/>
  <c r="I55"/>
  <c r="H55"/>
  <c r="G55"/>
  <c r="G51" s="1"/>
  <c r="J53"/>
  <c r="I52"/>
  <c r="I51" s="1"/>
  <c r="H52"/>
  <c r="H51" s="1"/>
  <c r="J49"/>
  <c r="J47"/>
  <c r="I46"/>
  <c r="H46"/>
  <c r="H45" s="1"/>
  <c r="J43"/>
  <c r="I42"/>
  <c r="I41" s="1"/>
  <c r="H42"/>
  <c r="H41" s="1"/>
  <c r="G42"/>
  <c r="G41"/>
  <c r="J40"/>
  <c r="J38"/>
  <c r="I37"/>
  <c r="I36" s="1"/>
  <c r="H37"/>
  <c r="H36" s="1"/>
  <c r="G37"/>
  <c r="G36" s="1"/>
  <c r="J34"/>
  <c r="J32"/>
  <c r="J30"/>
  <c r="I29"/>
  <c r="H29"/>
  <c r="G29"/>
  <c r="J27"/>
  <c r="I26"/>
  <c r="H26"/>
  <c r="G26"/>
  <c r="H23"/>
  <c r="G23"/>
  <c r="I16"/>
  <c r="H16"/>
  <c r="G16"/>
  <c r="I13"/>
  <c r="H13"/>
  <c r="G13"/>
  <c r="E43" i="1"/>
  <c r="E37"/>
  <c r="E35"/>
  <c r="E32"/>
  <c r="E31"/>
  <c r="E30"/>
  <c r="E29"/>
  <c r="E27"/>
  <c r="E26"/>
  <c r="E24"/>
  <c r="E19"/>
  <c r="E18"/>
  <c r="E13"/>
  <c r="E12"/>
  <c r="E36"/>
  <c r="E41"/>
  <c r="E38"/>
  <c r="E34"/>
  <c r="E33"/>
  <c r="E28"/>
  <c r="E25"/>
  <c r="E23"/>
  <c r="E22"/>
  <c r="E20"/>
  <c r="E17"/>
  <c r="E16"/>
  <c r="E15"/>
  <c r="E14"/>
  <c r="D18"/>
  <c r="D13"/>
  <c r="D27"/>
  <c r="D26"/>
  <c r="D21"/>
  <c r="D30"/>
  <c r="D31"/>
  <c r="D40"/>
  <c r="D37"/>
  <c r="D35"/>
  <c r="D32"/>
  <c r="D24"/>
  <c r="C31"/>
  <c r="C40"/>
  <c r="C37"/>
  <c r="C32"/>
  <c r="C27"/>
  <c r="C24"/>
  <c r="C21"/>
  <c r="C13"/>
  <c r="J16" i="27" l="1"/>
  <c r="J26"/>
  <c r="J61"/>
  <c r="J29"/>
  <c r="J46"/>
  <c r="J55"/>
  <c r="I60"/>
  <c r="J60" s="1"/>
  <c r="J71"/>
  <c r="J82"/>
  <c r="G11"/>
  <c r="H12"/>
  <c r="H11" s="1"/>
  <c r="H95" s="1"/>
  <c r="J37"/>
  <c r="J41"/>
  <c r="J36"/>
  <c r="J42"/>
  <c r="G70"/>
  <c r="G69" s="1"/>
  <c r="G64" s="1"/>
  <c r="J13"/>
  <c r="I12"/>
  <c r="J12" s="1"/>
  <c r="J51"/>
  <c r="I70"/>
  <c r="J70" s="1"/>
  <c r="J52"/>
  <c r="I45"/>
  <c r="J45" s="1"/>
  <c r="D12" i="1"/>
  <c r="D43" s="1"/>
  <c r="I69" i="27" l="1"/>
  <c r="I64" s="1"/>
  <c r="J64" s="1"/>
  <c r="G95"/>
  <c r="J69"/>
  <c r="I11"/>
  <c r="D19" i="1"/>
  <c r="C19"/>
  <c r="C26"/>
  <c r="I95" i="27" l="1"/>
  <c r="J95" s="1"/>
  <c r="J11"/>
  <c r="C30" i="1"/>
  <c r="C18"/>
  <c r="C12" s="1"/>
  <c r="C43" l="1"/>
</calcChain>
</file>

<file path=xl/sharedStrings.xml><?xml version="1.0" encoding="utf-8"?>
<sst xmlns="http://schemas.openxmlformats.org/spreadsheetml/2006/main" count="332" uniqueCount="197">
  <si>
    <t>Код</t>
  </si>
  <si>
    <t>Наименование доходов</t>
  </si>
  <si>
    <t>000 1 00 00000 00 0000 000</t>
  </si>
  <si>
    <t>НАЛОГОВЫЕ И НЕНАЛОГОВЫЕ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</si>
  <si>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</si>
  <si>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</si>
  <si>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</si>
  <si>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</si>
  <si>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</si>
  <si>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</si>
  <si>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</si>
  <si>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</si>
  <si>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</si>
  <si>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</si>
  <si>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</si>
  <si>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</si>
  <si>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</si>
  <si>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</si>
  <si>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</si>
  <si>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</si>
  <si>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</si>
  <si>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</si>
  <si>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</si>
  <si>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</si>
  <si>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</si>
  <si>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</si>
  <si>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</si>
  <si>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</si>
  <si>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</si>
  <si>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</si>
  <si>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</si>
  <si>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</si>
  <si>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</si>
  <si>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Приложение №1</t>
  </si>
  <si>
    <t>Сабиновского  сельского поселения</t>
  </si>
  <si>
    <t>Приложение №3</t>
  </si>
  <si>
    <t>Наименование</t>
  </si>
  <si>
    <t>Администрация Сабиновского сельского поселения Лежневского муниципального района Ивановской области</t>
  </si>
  <si>
    <t>Код классификации источников финансирования дефицитов бюджетов</t>
  </si>
  <si>
    <t>Сумма (руб.)</t>
  </si>
  <si>
    <t>000 01 05 02 00 00 0000 500</t>
  </si>
  <si>
    <t>000 01 05 02 01 00 0000 510</t>
  </si>
  <si>
    <t>013 01 05 02 01 10 0000 510</t>
  </si>
  <si>
    <t>000 01 05 00 00 00 0000 600</t>
  </si>
  <si>
    <t>000 01 05 02 00 00 0000 600</t>
  </si>
  <si>
    <t>000 01 05 02 01 00 0000 610</t>
  </si>
  <si>
    <t>013 01 05 02 01 10 0000 610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</si>
  <si>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</si>
  <si>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</si>
  <si>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</si>
  <si>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</si>
  <si>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</si>
  <si>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</si>
  <si>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</si>
  <si>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</si>
  <si>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</si>
  <si>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</si>
  <si>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</si>
  <si>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</si>
  <si>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</si>
  <si>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</si>
  <si>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</si>
  <si>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</si>
  <si>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</si>
  <si>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</si>
  <si>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</si>
  <si>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</si>
  <si>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</si>
  <si>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</si>
  <si>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</si>
  <si>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</si>
  <si>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</si>
  <si>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</si>
  <si>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</si>
  <si>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</si>
  <si>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</si>
  <si>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</si>
  <si>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</si>
  <si>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</si>
  <si>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</si>
  <si>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</si>
  <si>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</si>
  <si>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</si>
  <si>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</si>
  <si>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</si>
  <si>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</si>
  <si>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</si>
  <si>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</si>
  <si>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</si>
  <si>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08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</si>
  <si>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</si>
  <si>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</si>
  <si>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</si>
  <si>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</si>
  <si>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</si>
  <si>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</si>
  <si>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</si>
  <si>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</si>
  <si>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</si>
  <si>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</si>
  <si>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</si>
  <si>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</si>
  <si>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</si>
  <si>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</si>
  <si>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</si>
  <si>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</si>
  <si>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914 2 02 29999 10 0000 151 </t>
  </si>
  <si>
    <t>0110102000</t>
  </si>
  <si>
    <t>0110104000</t>
  </si>
  <si>
    <t>0120127000</t>
  </si>
  <si>
    <t>0130122300</t>
  </si>
  <si>
    <t>0130222400</t>
  </si>
  <si>
    <t>0110497030</t>
  </si>
  <si>
    <t>0110229630</t>
  </si>
  <si>
    <t>0110222200</t>
  </si>
  <si>
    <t>0110229640</t>
  </si>
  <si>
    <t>0110570020</t>
  </si>
  <si>
    <t>0140200260</t>
  </si>
  <si>
    <t>0140300280</t>
  </si>
  <si>
    <t>Источники внутреннего финансирования дефицита
бюджета  Сабиновского сельского поселения на 2018 год и плановый период 2019 и 2020 годов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</si>
  <si>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</si>
  <si>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</si>
  <si>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</si>
  <si>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</si>
  <si>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</si>
  <si>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</si>
  <si>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</si>
  <si>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</si>
  <si>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</si>
  <si>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</si>
  <si>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</si>
  <si>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</si>
  <si>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</si>
  <si>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</si>
  <si>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>Субвенции бюджетам бюджетной системы Российской Федерации</t>
  </si>
  <si>
    <t>4190051180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</si>
  <si>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</si>
  <si>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</si>
  <si>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</si>
  <si>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</si>
  <si>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</si>
  <si>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914 2 02 35120 10 0000 151</t>
  </si>
  <si>
    <t>к решению Совета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</si>
  <si>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</si>
  <si>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</si>
  <si>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</si>
  <si>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</si>
  <si>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</si>
  <si>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</si>
  <si>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</si>
  <si>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</si>
  <si>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</si>
  <si>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</si>
  <si>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</si>
  <si>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</si>
  <si>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</t>
  </si>
  <si>
    <t>914 1 17 05050 10 0000 120</t>
  </si>
  <si>
    <t>914 2 02 15002 10 0000 151</t>
  </si>
  <si>
    <t>Иные межбюджетные трансферты</t>
  </si>
  <si>
    <t>000 2 02 40000 00 0000 151</t>
  </si>
  <si>
    <t>Отчет об исполнении бюджета Сабиновского сельского поселения Лежневского муниципального района Ивановской области</t>
  </si>
  <si>
    <t>Доходы  бюджета Сабиновского сельского поселения по кодам классификации доходов бюджетов за 2018 год</t>
  </si>
  <si>
    <t>Утверждено на 2018 год</t>
  </si>
  <si>
    <t>Исполнено  за 2017 год</t>
  </si>
  <si>
    <t>Отношение исполненных значений к плану в %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</si>
  <si>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</si>
  <si>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Расходы бюджета Сабиновского сельского поселения по расходам за 2018 год</t>
  </si>
  <si>
    <t>Исполнено за 2018 год</t>
  </si>
  <si>
    <t>Судебная система</t>
  </si>
  <si>
    <t>4190051200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</si>
  <si>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</si>
  <si>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Дорожное хозяйство (дорожные фонды)</t>
  </si>
  <si>
    <t>НАЦИОНАЛЬНАЯ ЭКОНОМИКА</t>
  </si>
  <si>
    <t>09</t>
  </si>
  <si>
    <t>Осуществление дорожной деятельности в отношении автомобильных дорог местного значения в границах населенных пунктов</t>
  </si>
  <si>
    <t>4190096011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</si>
  <si>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</si>
  <si>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4190096012</t>
  </si>
  <si>
    <t>Коммунальное хозяйство</t>
  </si>
  <si>
    <t>Организация в границах поселения водоснабжения населения</t>
  </si>
  <si>
    <t>4190096055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</si>
  <si>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</si>
  <si>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0140280340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</si>
  <si>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</si>
  <si>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01402S0340</t>
  </si>
  <si>
    <t>0140480340</t>
  </si>
  <si>
    <t>01404S0340</t>
  </si>
  <si>
    <t xml:space="preserve">Утверждено Решением о Бюджете №31 от 27.12.2017г    </t>
  </si>
  <si>
    <t xml:space="preserve">Бюджетные ассигнования на 2018 год        </t>
  </si>
  <si>
    <t>ОБРАЗОВАНИЕ</t>
  </si>
  <si>
    <t>Молодежная политика и оздоровление детей</t>
  </si>
  <si>
    <t>Обеспечение мероприятий в области молодёжной политики</t>
  </si>
  <si>
    <t>07</t>
  </si>
  <si>
    <t>0140100250</t>
  </si>
  <si>
    <t>от  «26» апреля 2019 г.  №12</t>
  </si>
  <si>
    <t>от  «26» апреля 2019 г.  № 12</t>
  </si>
  <si>
    <t>Приложение №2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</si>
</sst>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&quot;р.&quot;"/>
  </numFmts>
  <fonts count="2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9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1" fontId="7" fillId="0" borderId="7">
      <alignment horizontal="center" vertical="center" wrapText="1" shrinkToFit="1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2" borderId="0">
      <alignment vertical="center"/>
    </xf>
    <xf numFmtId="0" fontId="10" fillId="0" borderId="0">
      <alignment horizontal="center" vertical="center"/>
    </xf>
    <xf numFmtId="0" fontId="11" fillId="0" borderId="0">
      <alignment horizontal="center" vertical="center"/>
    </xf>
    <xf numFmtId="0" fontId="11" fillId="0" borderId="0">
      <alignment vertical="center"/>
    </xf>
    <xf numFmtId="0" fontId="9" fillId="0" borderId="0">
      <alignment horizontal="center" vertical="center"/>
    </xf>
    <xf numFmtId="0" fontId="7" fillId="0" borderId="0">
      <alignment vertical="center"/>
    </xf>
    <xf numFmtId="0" fontId="7" fillId="0" borderId="0">
      <alignment horizontal="left" vertical="center" wrapText="1"/>
    </xf>
    <xf numFmtId="0" fontId="10" fillId="0" borderId="0">
      <alignment horizontal="center" vertical="center" wrapText="1"/>
    </xf>
    <xf numFmtId="0" fontId="7" fillId="0" borderId="8">
      <alignment vertical="center"/>
    </xf>
    <xf numFmtId="0" fontId="7" fillId="0" borderId="9">
      <alignment horizontal="center" vertical="center" wrapText="1"/>
    </xf>
    <xf numFmtId="0" fontId="7" fillId="0" borderId="10">
      <alignment horizontal="center" vertical="center" wrapText="1"/>
    </xf>
    <xf numFmtId="0" fontId="9" fillId="2" borderId="11">
      <alignment vertical="center"/>
    </xf>
    <xf numFmtId="49" fontId="12" fillId="0" borderId="9">
      <alignment vertical="center" wrapText="1"/>
    </xf>
    <xf numFmtId="0" fontId="9" fillId="2" borderId="12">
      <alignment vertical="center"/>
    </xf>
    <xf numFmtId="49" fontId="13" fillId="0" borderId="13">
      <alignment horizontal="left" vertical="center" wrapText="1" indent="1"/>
    </xf>
    <xf numFmtId="0" fontId="9" fillId="2" borderId="14">
      <alignment vertical="center"/>
    </xf>
    <xf numFmtId="0" fontId="9" fillId="0" borderId="0">
      <alignment vertical="center"/>
    </xf>
    <xf numFmtId="0" fontId="12" fillId="0" borderId="0">
      <alignment horizontal="left" vertical="center" wrapText="1"/>
    </xf>
    <xf numFmtId="0" fontId="10" fillId="0" borderId="0">
      <alignment vertical="center"/>
    </xf>
    <xf numFmtId="0" fontId="7" fillId="0" borderId="0">
      <alignment vertical="center" wrapText="1"/>
    </xf>
    <xf numFmtId="0" fontId="7" fillId="0" borderId="8">
      <alignment horizontal="left" vertical="center" wrapText="1"/>
    </xf>
    <xf numFmtId="0" fontId="7" fillId="0" borderId="15">
      <alignment horizontal="left" vertical="center" wrapText="1"/>
    </xf>
    <xf numFmtId="0" fontId="7" fillId="0" borderId="12">
      <alignment vertical="center" wrapText="1"/>
    </xf>
    <xf numFmtId="0" fontId="7" fillId="0" borderId="16">
      <alignment horizontal="center" vertical="center" wrapText="1"/>
    </xf>
    <xf numFmtId="1" fontId="12" fillId="0" borderId="9">
      <alignment horizontal="center" vertical="center" shrinkToFit="1"/>
      <protection locked="0"/>
    </xf>
    <xf numFmtId="0" fontId="9" fillId="2" borderId="15">
      <alignment vertical="center"/>
    </xf>
    <xf numFmtId="1" fontId="13" fillId="0" borderId="9">
      <alignment horizontal="center" vertical="center" shrinkToFit="1"/>
    </xf>
    <xf numFmtId="0" fontId="9" fillId="2" borderId="0">
      <alignment vertical="center" shrinkToFit="1"/>
    </xf>
    <xf numFmtId="49" fontId="7" fillId="0" borderId="0">
      <alignment vertical="center" wrapText="1"/>
    </xf>
    <xf numFmtId="49" fontId="7" fillId="0" borderId="12">
      <alignment vertical="center" wrapText="1"/>
    </xf>
    <xf numFmtId="4" fontId="12" fillId="0" borderId="9">
      <alignment horizontal="right" vertical="center" shrinkToFit="1"/>
      <protection locked="0"/>
    </xf>
    <xf numFmtId="4" fontId="13" fillId="0" borderId="9">
      <alignment horizontal="right" vertical="center" shrinkToFit="1"/>
    </xf>
    <xf numFmtId="0" fontId="14" fillId="0" borderId="0">
      <alignment horizontal="center" vertical="center" wrapText="1"/>
    </xf>
    <xf numFmtId="0" fontId="7" fillId="0" borderId="17">
      <alignment vertical="center"/>
    </xf>
    <xf numFmtId="0" fontId="7" fillId="0" borderId="18">
      <alignment horizontal="right" vertical="center"/>
    </xf>
    <xf numFmtId="0" fontId="7" fillId="0" borderId="8">
      <alignment horizontal="right" vertical="center"/>
    </xf>
    <xf numFmtId="0" fontId="7" fillId="0" borderId="16">
      <alignment horizontal="center" vertical="center"/>
    </xf>
    <xf numFmtId="49" fontId="7" fillId="0" borderId="19">
      <alignment horizontal="center" vertical="center"/>
    </xf>
    <xf numFmtId="0" fontId="7" fillId="0" borderId="7">
      <alignment horizontal="center" vertical="center"/>
    </xf>
    <xf numFmtId="1" fontId="7" fillId="0" borderId="7">
      <alignment horizontal="center" vertical="center"/>
    </xf>
    <xf numFmtId="1" fontId="7" fillId="0" borderId="7">
      <alignment horizontal="center" vertical="center" shrinkToFit="1"/>
    </xf>
    <xf numFmtId="49" fontId="7" fillId="0" borderId="7">
      <alignment horizontal="center" vertical="center"/>
    </xf>
    <xf numFmtId="0" fontId="7" fillId="0" borderId="20">
      <alignment horizontal="center" vertical="center"/>
    </xf>
    <xf numFmtId="0" fontId="7" fillId="0" borderId="21">
      <alignment vertical="center"/>
    </xf>
    <xf numFmtId="0" fontId="7" fillId="0" borderId="9">
      <alignment horizontal="center" vertical="center" wrapText="1"/>
    </xf>
    <xf numFmtId="0" fontId="7" fillId="0" borderId="22">
      <alignment horizontal="center" vertical="center" wrapText="1"/>
    </xf>
    <xf numFmtId="0" fontId="15" fillId="0" borderId="8">
      <alignment horizontal="right" vertical="center"/>
    </xf>
    <xf numFmtId="0" fontId="1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17" fillId="0" borderId="0" xfId="0" applyFon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2" fontId="0" fillId="0" borderId="0" xfId="0" applyNumberFormat="1" applyAlignment="1">
      <alignment vertical="top"/>
    </xf>
    <xf numFmtId="43" fontId="0" fillId="0" borderId="0" xfId="0" applyNumberFormat="1" applyAlignment="1">
      <alignment vertical="top"/>
    </xf>
    <xf numFmtId="0" fontId="1" fillId="0" borderId="1" xfId="0" applyFont="1" applyBorder="1" applyAlignment="1">
      <alignment horizontal="left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164" fontId="0" fillId="0" borderId="0" xfId="0" applyNumberFormat="1"/>
    <xf numFmtId="43" fontId="2" fillId="0" borderId="1" xfId="1" applyFont="1" applyBorder="1" applyAlignment="1">
      <alignment vertical="top" wrapText="1"/>
    </xf>
    <xf numFmtId="43" fontId="1" fillId="0" borderId="1" xfId="1" applyFont="1" applyBorder="1" applyAlignment="1">
      <alignment vertical="top" wrapText="1"/>
    </xf>
    <xf numFmtId="2" fontId="1" fillId="0" borderId="1" xfId="1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top" wrapText="1"/>
    </xf>
    <xf numFmtId="43" fontId="18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18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/>
    </xf>
    <xf numFmtId="0" fontId="2" fillId="0" borderId="27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top" wrapText="1"/>
    </xf>
    <xf numFmtId="43" fontId="2" fillId="0" borderId="3" xfId="0" applyNumberFormat="1" applyFont="1" applyBorder="1" applyAlignment="1">
      <alignment horizontal="center" vertical="top" wrapText="1"/>
    </xf>
    <xf numFmtId="2" fontId="20" fillId="0" borderId="1" xfId="0" applyNumberFormat="1" applyFont="1" applyBorder="1" applyAlignment="1">
      <alignment horizontal="center" vertical="top"/>
    </xf>
    <xf numFmtId="2" fontId="20" fillId="0" borderId="3" xfId="0" applyNumberFormat="1" applyFont="1" applyBorder="1" applyAlignment="1">
      <alignment horizontal="center" vertical="top"/>
    </xf>
    <xf numFmtId="2" fontId="18" fillId="0" borderId="1" xfId="0" applyNumberFormat="1" applyFont="1" applyBorder="1" applyAlignment="1">
      <alignment horizontal="center" vertical="top"/>
    </xf>
    <xf numFmtId="2" fontId="18" fillId="0" borderId="3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7" fillId="0" borderId="24" xfId="0" applyFont="1" applyBorder="1" applyAlignment="1">
      <alignment horizontal="center"/>
    </xf>
    <xf numFmtId="0" fontId="0" fillId="0" borderId="0" xfId="0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0" fillId="0" borderId="24" xfId="0" applyBorder="1" applyAlignment="1">
      <alignment horizontal="center" vertical="top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2" fontId="20" fillId="0" borderId="2" xfId="0" applyNumberFormat="1" applyFont="1" applyBorder="1" applyAlignment="1">
      <alignment horizontal="center" vertical="top"/>
    </xf>
    <xf numFmtId="2" fontId="20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2" fontId="20" fillId="0" borderId="1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43" fontId="2" fillId="0" borderId="2" xfId="1" applyFont="1" applyBorder="1" applyAlignment="1">
      <alignment horizontal="center" vertical="top" wrapText="1"/>
    </xf>
    <xf numFmtId="43" fontId="2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20" fillId="0" borderId="2" xfId="0" applyNumberFormat="1" applyFont="1" applyBorder="1" applyAlignment="1">
      <alignment horizontal="center" vertical="top"/>
    </xf>
    <xf numFmtId="164" fontId="20" fillId="0" borderId="3" xfId="0" applyNumberFormat="1" applyFont="1" applyBorder="1" applyAlignment="1">
      <alignment horizontal="center" vertical="top"/>
    </xf>
    <xf numFmtId="2" fontId="1" fillId="0" borderId="2" xfId="1" applyNumberFormat="1" applyFont="1" applyBorder="1" applyAlignment="1">
      <alignment horizontal="center" vertical="top" wrapText="1"/>
    </xf>
    <xf numFmtId="2" fontId="1" fillId="0" borderId="3" xfId="1" applyNumberFormat="1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A6" sqref="A6:E6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7" max="8" width="14.7109375" bestFit="1" customWidth="1"/>
  </cols>
  <sheetData>
    <row r="1" spans="1:8" ht="15.75">
      <c r="A1" s="91" t="s">
        <v>33</v>
      </c>
      <c r="B1" s="91"/>
      <c r="C1" s="91"/>
      <c r="D1" s="91"/>
      <c r="E1" s="91"/>
    </row>
    <row r="2" spans="1:8" ht="15.75">
      <c r="A2" s="90" t="s">
        <v>142</v>
      </c>
      <c r="B2" s="90"/>
      <c r="C2" s="90"/>
      <c r="D2" s="90"/>
      <c r="E2" s="90"/>
    </row>
    <row r="3" spans="1:8" ht="15.75">
      <c r="A3" s="90" t="s">
        <v>34</v>
      </c>
      <c r="B3" s="90"/>
      <c r="C3" s="90"/>
      <c r="D3" s="90"/>
      <c r="E3" s="90"/>
    </row>
    <row r="4" spans="1:8" ht="15.75">
      <c r="A4" s="90" t="s">
        <v>29</v>
      </c>
      <c r="B4" s="90"/>
      <c r="C4" s="90"/>
      <c r="D4" s="90"/>
      <c r="E4" s="90"/>
    </row>
    <row r="5" spans="1:8" ht="15.75">
      <c r="A5" s="90" t="s">
        <v>30</v>
      </c>
      <c r="B5" s="90"/>
      <c r="C5" s="90"/>
      <c r="D5" s="90"/>
      <c r="E5" s="90"/>
    </row>
    <row r="6" spans="1:8" ht="15.75">
      <c r="A6" s="90" t="s">
        <v>195</v>
      </c>
      <c r="B6" s="90"/>
      <c r="C6" s="90"/>
      <c r="D6" s="90"/>
      <c r="E6" s="90"/>
    </row>
    <row r="7" spans="1:8" ht="15.75">
      <c r="B7" s="1"/>
    </row>
    <row r="8" spans="1:8" ht="30" customHeight="1">
      <c r="A8" s="92" t="s">
        <v>160</v>
      </c>
      <c r="B8" s="92"/>
      <c r="C8" s="92"/>
      <c r="D8" s="92"/>
      <c r="E8" s="92"/>
    </row>
    <row r="9" spans="1:8">
      <c r="A9" s="93" t="s">
        <v>161</v>
      </c>
      <c r="B9" s="93"/>
      <c r="C9" s="93"/>
      <c r="D9" s="93"/>
      <c r="E9" s="93"/>
    </row>
    <row r="10" spans="1:8" ht="15.75" hidden="1" customHeight="1">
      <c r="A10" s="88" t="s">
        <v>0</v>
      </c>
      <c r="B10" s="88" t="s">
        <v>1</v>
      </c>
      <c r="C10" s="85" t="s">
        <v>39</v>
      </c>
      <c r="D10" s="86"/>
      <c r="E10" s="87"/>
    </row>
    <row r="11" spans="1:8" ht="68.25" customHeight="1">
      <c r="A11" s="89"/>
      <c r="B11" s="89"/>
      <c r="C11" s="47" t="s">
        <v>162</v>
      </c>
      <c r="D11" s="47" t="s">
        <v>163</v>
      </c>
      <c r="E11" s="47" t="s">
        <v>164</v>
      </c>
    </row>
    <row r="12" spans="1:8" ht="16.5" customHeight="1">
      <c r="A12" s="13" t="s">
        <v>2</v>
      </c>
      <c r="B12" s="3" t="s">
        <v>3</v>
      </c>
      <c r="C12" s="11">
        <f>C13+C18+C24+C26</f>
        <v>2963272.7399999998</v>
      </c>
      <c r="D12" s="27">
        <f>D13+D18+D24+D26</f>
        <v>3018952.89</v>
      </c>
      <c r="E12" s="51">
        <f t="shared" ref="E12:E20" si="0">D12/C12*100</f>
        <v>101.87900861261932</v>
      </c>
    </row>
    <row r="13" spans="1:8" s="12" customFormat="1" ht="16.5" customHeight="1">
      <c r="A13" s="17" t="s">
        <v>121</v>
      </c>
      <c r="B13" s="3" t="s">
        <v>122</v>
      </c>
      <c r="C13" s="16">
        <f>C14+C15+C16+C17</f>
        <v>1500972.5999999999</v>
      </c>
      <c r="D13" s="27">
        <f>D14+D15+D16+D17</f>
        <v>1522422.7799999998</v>
      </c>
      <c r="E13" s="51">
        <f t="shared" si="0"/>
        <v>101.42908538103892</v>
      </c>
      <c r="G13" s="9"/>
    </row>
    <row r="14" spans="1:8" ht="93.75" customHeight="1">
      <c r="A14" s="14" t="s">
        <v>4</v>
      </c>
      <c r="B14" s="4" t="s">
        <v>5</v>
      </c>
      <c r="C14" s="10">
        <v>1480000</v>
      </c>
      <c r="D14" s="10">
        <v>1501450.18</v>
      </c>
      <c r="E14" s="52">
        <f t="shared" si="0"/>
        <v>101.44933648648649</v>
      </c>
      <c r="G14" s="9"/>
      <c r="H14" s="9"/>
    </row>
    <row r="15" spans="1:8" s="23" customFormat="1" ht="93.75" customHeight="1">
      <c r="A15" s="46" t="s">
        <v>152</v>
      </c>
      <c r="B15" s="4" t="s">
        <v>153</v>
      </c>
      <c r="C15" s="42">
        <v>15.18</v>
      </c>
      <c r="D15" s="42">
        <v>15.18</v>
      </c>
      <c r="E15" s="52">
        <f t="shared" si="0"/>
        <v>100</v>
      </c>
    </row>
    <row r="16" spans="1:8" s="23" customFormat="1" ht="62.25" customHeight="1">
      <c r="A16" s="46" t="s">
        <v>154</v>
      </c>
      <c r="B16" s="44" t="s">
        <v>155</v>
      </c>
      <c r="C16" s="42">
        <v>19628</v>
      </c>
      <c r="D16" s="42">
        <v>19628</v>
      </c>
      <c r="E16" s="52">
        <f t="shared" si="0"/>
        <v>100</v>
      </c>
    </row>
    <row r="17" spans="1:7" s="23" customFormat="1" ht="18" customHeight="1">
      <c r="A17" s="43" t="s">
        <v>120</v>
      </c>
      <c r="B17" s="41" t="s">
        <v>32</v>
      </c>
      <c r="C17" s="42">
        <v>1329.42</v>
      </c>
      <c r="D17" s="42">
        <v>1329.42</v>
      </c>
      <c r="E17" s="52">
        <f t="shared" si="0"/>
        <v>100</v>
      </c>
    </row>
    <row r="18" spans="1:7" ht="15.75">
      <c r="A18" s="17" t="s">
        <v>123</v>
      </c>
      <c r="B18" s="3" t="s">
        <v>6</v>
      </c>
      <c r="C18" s="11">
        <f>C19+C21</f>
        <v>1354700</v>
      </c>
      <c r="D18" s="27">
        <f>D19+D21</f>
        <v>1388903.3900000001</v>
      </c>
      <c r="E18" s="51">
        <f t="shared" si="0"/>
        <v>102.52479441942866</v>
      </c>
      <c r="G18" s="9"/>
    </row>
    <row r="19" spans="1:7" ht="15.75">
      <c r="A19" s="17" t="s">
        <v>124</v>
      </c>
      <c r="B19" s="3" t="s">
        <v>7</v>
      </c>
      <c r="C19" s="11">
        <f>C20</f>
        <v>140000</v>
      </c>
      <c r="D19" s="11">
        <f>D20</f>
        <v>141456.29</v>
      </c>
      <c r="E19" s="51">
        <f t="shared" si="0"/>
        <v>101.04020714285716</v>
      </c>
    </row>
    <row r="20" spans="1:7" ht="63">
      <c r="A20" s="6" t="s">
        <v>8</v>
      </c>
      <c r="B20" s="4" t="s">
        <v>28</v>
      </c>
      <c r="C20" s="10">
        <v>140000</v>
      </c>
      <c r="D20" s="10">
        <v>141456.29</v>
      </c>
      <c r="E20" s="52">
        <f t="shared" si="0"/>
        <v>101.04020714285716</v>
      </c>
    </row>
    <row r="21" spans="1:7" ht="15.75">
      <c r="A21" s="17" t="s">
        <v>125</v>
      </c>
      <c r="B21" s="3" t="s">
        <v>9</v>
      </c>
      <c r="C21" s="11">
        <f>C22+C23</f>
        <v>1214700</v>
      </c>
      <c r="D21" s="27">
        <f>D22+D23</f>
        <v>1247447.1000000001</v>
      </c>
      <c r="E21" s="51"/>
      <c r="G21" s="9"/>
    </row>
    <row r="22" spans="1:7" ht="47.25">
      <c r="A22" s="14" t="s">
        <v>10</v>
      </c>
      <c r="B22" s="4" t="s">
        <v>11</v>
      </c>
      <c r="C22" s="10">
        <v>577000</v>
      </c>
      <c r="D22" s="10">
        <v>594863.96</v>
      </c>
      <c r="E22" s="52">
        <f t="shared" ref="E22:E38" si="1">D22/C22*100</f>
        <v>103.09600693240901</v>
      </c>
    </row>
    <row r="23" spans="1:7" ht="46.5" customHeight="1">
      <c r="A23" s="14" t="s">
        <v>12</v>
      </c>
      <c r="B23" s="4" t="s">
        <v>13</v>
      </c>
      <c r="C23" s="10">
        <v>637700</v>
      </c>
      <c r="D23" s="10">
        <v>652583.14</v>
      </c>
      <c r="E23" s="52">
        <f t="shared" si="1"/>
        <v>102.33387799905913</v>
      </c>
    </row>
    <row r="24" spans="1:7" ht="15.75">
      <c r="A24" s="13" t="s">
        <v>14</v>
      </c>
      <c r="B24" s="3" t="s">
        <v>15</v>
      </c>
      <c r="C24" s="11">
        <f>C25</f>
        <v>2500</v>
      </c>
      <c r="D24" s="27">
        <f>D25</f>
        <v>2500</v>
      </c>
      <c r="E24" s="51">
        <f t="shared" si="1"/>
        <v>100</v>
      </c>
    </row>
    <row r="25" spans="1:7" ht="94.5" customHeight="1">
      <c r="A25" s="14" t="s">
        <v>16</v>
      </c>
      <c r="B25" s="4" t="s">
        <v>17</v>
      </c>
      <c r="C25" s="10">
        <v>2500</v>
      </c>
      <c r="D25" s="10">
        <v>2500</v>
      </c>
      <c r="E25" s="52">
        <f t="shared" si="1"/>
        <v>100</v>
      </c>
    </row>
    <row r="26" spans="1:7" ht="63">
      <c r="A26" s="13" t="s">
        <v>18</v>
      </c>
      <c r="B26" s="3" t="s">
        <v>19</v>
      </c>
      <c r="C26" s="11">
        <f>C27</f>
        <v>105100.14</v>
      </c>
      <c r="D26" s="11">
        <f>D27</f>
        <v>105126.72</v>
      </c>
      <c r="E26" s="51">
        <f t="shared" si="1"/>
        <v>100.02529016612156</v>
      </c>
    </row>
    <row r="27" spans="1:7" s="12" customFormat="1" ht="141.75">
      <c r="A27" s="20" t="s">
        <v>127</v>
      </c>
      <c r="B27" s="3" t="s">
        <v>126</v>
      </c>
      <c r="C27" s="19">
        <f>C28+C29</f>
        <v>105100.14</v>
      </c>
      <c r="D27" s="19">
        <f>D28+D29</f>
        <v>105126.72</v>
      </c>
      <c r="E27" s="51">
        <f t="shared" si="1"/>
        <v>100.02529016612156</v>
      </c>
      <c r="G27" s="9"/>
    </row>
    <row r="28" spans="1:7" ht="94.5">
      <c r="A28" s="18" t="s">
        <v>20</v>
      </c>
      <c r="B28" s="4" t="s">
        <v>21</v>
      </c>
      <c r="C28" s="10">
        <v>103600</v>
      </c>
      <c r="D28" s="10">
        <v>103626.58</v>
      </c>
      <c r="E28" s="52">
        <f t="shared" si="1"/>
        <v>100.02565637065636</v>
      </c>
    </row>
    <row r="29" spans="1:7" s="23" customFormat="1" ht="31.5">
      <c r="A29" s="43" t="s">
        <v>156</v>
      </c>
      <c r="B29" s="4" t="s">
        <v>31</v>
      </c>
      <c r="C29" s="42">
        <v>1500.14</v>
      </c>
      <c r="D29" s="42">
        <v>1500.14</v>
      </c>
      <c r="E29" s="52">
        <f t="shared" si="1"/>
        <v>100</v>
      </c>
    </row>
    <row r="30" spans="1:7" ht="15.75">
      <c r="A30" s="13" t="s">
        <v>22</v>
      </c>
      <c r="B30" s="3" t="s">
        <v>23</v>
      </c>
      <c r="C30" s="11">
        <f>C31</f>
        <v>4731769.6500000004</v>
      </c>
      <c r="D30" s="27">
        <f>D31</f>
        <v>4731145.25</v>
      </c>
      <c r="E30" s="51">
        <f t="shared" si="1"/>
        <v>99.986804091361464</v>
      </c>
    </row>
    <row r="31" spans="1:7" ht="32.25" customHeight="1">
      <c r="A31" s="28" t="s">
        <v>24</v>
      </c>
      <c r="B31" s="24" t="s">
        <v>128</v>
      </c>
      <c r="C31" s="27">
        <f>C32+C35+C37+C40</f>
        <v>4731769.6500000004</v>
      </c>
      <c r="D31" s="27">
        <f>D32+D35+D37+D40</f>
        <v>4731145.25</v>
      </c>
      <c r="E31" s="51">
        <f t="shared" si="1"/>
        <v>99.986804091361464</v>
      </c>
      <c r="G31" s="9"/>
    </row>
    <row r="32" spans="1:7" s="12" customFormat="1" ht="32.25" customHeight="1">
      <c r="A32" s="28" t="s">
        <v>129</v>
      </c>
      <c r="B32" s="24" t="s">
        <v>130</v>
      </c>
      <c r="C32" s="27">
        <f>C33+C34</f>
        <v>3195500</v>
      </c>
      <c r="D32" s="27">
        <f>D33+D34</f>
        <v>3195500</v>
      </c>
      <c r="E32" s="51">
        <f t="shared" si="1"/>
        <v>100</v>
      </c>
      <c r="G32" s="9"/>
    </row>
    <row r="33" spans="1:7" ht="31.5">
      <c r="A33" s="15" t="s">
        <v>99</v>
      </c>
      <c r="B33" s="4" t="s">
        <v>25</v>
      </c>
      <c r="C33" s="10">
        <v>3178400</v>
      </c>
      <c r="D33" s="10">
        <v>3178400</v>
      </c>
      <c r="E33" s="52">
        <f t="shared" si="1"/>
        <v>100</v>
      </c>
    </row>
    <row r="34" spans="1:7" s="23" customFormat="1" ht="47.25">
      <c r="A34" s="15" t="s">
        <v>157</v>
      </c>
      <c r="B34" s="4" t="s">
        <v>104</v>
      </c>
      <c r="C34" s="42">
        <v>17100</v>
      </c>
      <c r="D34" s="42">
        <v>17100</v>
      </c>
      <c r="E34" s="52">
        <f t="shared" si="1"/>
        <v>100</v>
      </c>
    </row>
    <row r="35" spans="1:7" s="12" customFormat="1" ht="47.25">
      <c r="A35" s="30" t="s">
        <v>131</v>
      </c>
      <c r="B35" s="24" t="s">
        <v>132</v>
      </c>
      <c r="C35" s="27">
        <v>140648</v>
      </c>
      <c r="D35" s="27">
        <f>D36</f>
        <v>140648</v>
      </c>
      <c r="E35" s="51">
        <f t="shared" si="1"/>
        <v>100</v>
      </c>
    </row>
    <row r="36" spans="1:7" ht="31.5" customHeight="1">
      <c r="A36" s="15" t="s">
        <v>106</v>
      </c>
      <c r="B36" s="6" t="s">
        <v>105</v>
      </c>
      <c r="C36" s="10">
        <v>140648</v>
      </c>
      <c r="D36" s="10">
        <v>140648</v>
      </c>
      <c r="E36" s="52">
        <f t="shared" si="1"/>
        <v>100</v>
      </c>
    </row>
    <row r="37" spans="1:7" s="12" customFormat="1" ht="33" customHeight="1">
      <c r="A37" s="30" t="s">
        <v>133</v>
      </c>
      <c r="B37" s="24" t="s">
        <v>134</v>
      </c>
      <c r="C37" s="27">
        <f>C38+C39</f>
        <v>73511.399999999994</v>
      </c>
      <c r="D37" s="27">
        <f>D38+D39</f>
        <v>72887</v>
      </c>
      <c r="E37" s="51">
        <f t="shared" si="1"/>
        <v>99.150607932919257</v>
      </c>
      <c r="G37" s="9"/>
    </row>
    <row r="38" spans="1:7" ht="63">
      <c r="A38" s="15" t="s">
        <v>100</v>
      </c>
      <c r="B38" s="4" t="s">
        <v>26</v>
      </c>
      <c r="C38" s="10">
        <v>72887</v>
      </c>
      <c r="D38" s="10">
        <v>72887</v>
      </c>
      <c r="E38" s="52">
        <f t="shared" si="1"/>
        <v>100</v>
      </c>
    </row>
    <row r="39" spans="1:7" s="23" customFormat="1" ht="63">
      <c r="A39" s="15" t="s">
        <v>141</v>
      </c>
      <c r="B39" s="6" t="s">
        <v>140</v>
      </c>
      <c r="C39" s="26">
        <v>624.4</v>
      </c>
      <c r="D39" s="26">
        <v>0</v>
      </c>
      <c r="E39" s="53">
        <v>0</v>
      </c>
      <c r="G39" s="50"/>
    </row>
    <row r="40" spans="1:7" s="23" customFormat="1" ht="15.75">
      <c r="A40" s="30" t="s">
        <v>159</v>
      </c>
      <c r="B40" s="32" t="s">
        <v>158</v>
      </c>
      <c r="C40" s="29">
        <f>C41</f>
        <v>1322110.25</v>
      </c>
      <c r="D40" s="29">
        <f>D41</f>
        <v>1322110.25</v>
      </c>
      <c r="E40" s="51"/>
    </row>
    <row r="41" spans="1:7" s="23" customFormat="1" ht="78.75">
      <c r="A41" s="15" t="s">
        <v>102</v>
      </c>
      <c r="B41" s="6" t="s">
        <v>103</v>
      </c>
      <c r="C41" s="45">
        <v>1322110.25</v>
      </c>
      <c r="D41" s="45">
        <v>1322110.25</v>
      </c>
      <c r="E41" s="52">
        <f>D41/C41*100</f>
        <v>100</v>
      </c>
    </row>
    <row r="42" spans="1:7" s="23" customFormat="1" ht="63">
      <c r="A42" s="15" t="s">
        <v>101</v>
      </c>
      <c r="B42" s="6" t="s">
        <v>165</v>
      </c>
      <c r="C42" s="48"/>
      <c r="D42" s="29">
        <v>-207.18</v>
      </c>
      <c r="E42" s="52"/>
    </row>
    <row r="43" spans="1:7" ht="15.75">
      <c r="A43" s="5" t="s">
        <v>27</v>
      </c>
      <c r="B43" s="4"/>
      <c r="C43" s="11">
        <f>C12+C30</f>
        <v>7695042.3900000006</v>
      </c>
      <c r="D43" s="27">
        <f>D12+D30+D42</f>
        <v>7749890.9600000009</v>
      </c>
      <c r="E43" s="51">
        <f>D43/C43*100</f>
        <v>100.7127780097908</v>
      </c>
    </row>
    <row r="44" spans="1:7">
      <c r="C44" s="7"/>
    </row>
    <row r="45" spans="1:7">
      <c r="C45" s="7"/>
      <c r="D45" s="7"/>
      <c r="E45" s="7"/>
    </row>
    <row r="46" spans="1:7">
      <c r="C46" s="7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7"/>
  <sheetViews>
    <sheetView zoomScaleSheetLayoutView="100" workbookViewId="0">
      <selection activeCell="H12" sqref="H12"/>
    </sheetView>
  </sheetViews>
  <sheetFormatPr defaultRowHeight="15"/>
  <cols>
    <col min="1" max="1" width="49.28515625" style="21" customWidth="1"/>
    <col min="2" max="2" width="4.42578125" style="21" customWidth="1"/>
    <col min="3" max="3" width="4.85546875" style="21" customWidth="1"/>
    <col min="4" max="4" width="5.42578125" style="21" customWidth="1"/>
    <col min="5" max="5" width="13.140625" style="21" customWidth="1"/>
    <col min="6" max="6" width="4.7109375" style="21" customWidth="1"/>
    <col min="7" max="7" width="15" style="21" customWidth="1"/>
    <col min="8" max="8" width="16" style="21" customWidth="1"/>
    <col min="9" max="9" width="15" style="23" customWidth="1"/>
    <col min="10" max="10" width="8.7109375" style="23" customWidth="1"/>
    <col min="11" max="16384" width="9.140625" style="23"/>
  </cols>
  <sheetData>
    <row r="1" spans="1:10">
      <c r="A1" s="94" t="s">
        <v>196</v>
      </c>
      <c r="B1" s="94"/>
      <c r="C1" s="94"/>
      <c r="D1" s="94"/>
      <c r="E1" s="94"/>
      <c r="F1" s="94"/>
      <c r="G1" s="94"/>
      <c r="H1" s="94"/>
      <c r="I1" s="94"/>
      <c r="J1" s="94"/>
    </row>
    <row r="2" spans="1:10">
      <c r="A2" s="94" t="s">
        <v>142</v>
      </c>
      <c r="B2" s="94"/>
      <c r="C2" s="94"/>
      <c r="D2" s="94"/>
      <c r="E2" s="94"/>
      <c r="F2" s="94"/>
      <c r="G2" s="94"/>
      <c r="H2" s="94"/>
      <c r="I2" s="94"/>
      <c r="J2" s="94"/>
    </row>
    <row r="3" spans="1:10">
      <c r="A3" s="94" t="s">
        <v>34</v>
      </c>
      <c r="B3" s="94"/>
      <c r="C3" s="94"/>
      <c r="D3" s="94"/>
      <c r="E3" s="94"/>
      <c r="F3" s="94"/>
      <c r="G3" s="94"/>
      <c r="H3" s="94"/>
      <c r="I3" s="94"/>
      <c r="J3" s="94"/>
    </row>
    <row r="4" spans="1:10">
      <c r="A4" s="94" t="s">
        <v>29</v>
      </c>
      <c r="B4" s="94"/>
      <c r="C4" s="94"/>
      <c r="D4" s="94"/>
      <c r="E4" s="94"/>
      <c r="F4" s="94"/>
      <c r="G4" s="94"/>
      <c r="H4" s="94"/>
      <c r="I4" s="94"/>
      <c r="J4" s="94"/>
    </row>
    <row r="5" spans="1:10">
      <c r="A5" s="94" t="s">
        <v>30</v>
      </c>
      <c r="B5" s="94"/>
      <c r="C5" s="94"/>
      <c r="D5" s="94"/>
      <c r="E5" s="94"/>
      <c r="F5" s="94"/>
      <c r="G5" s="94"/>
      <c r="H5" s="94"/>
      <c r="I5" s="94"/>
      <c r="J5" s="94"/>
    </row>
    <row r="6" spans="1:10">
      <c r="A6" s="94" t="s">
        <v>195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ht="15.75" customHeight="1">
      <c r="A7" s="95" t="s">
        <v>166</v>
      </c>
      <c r="B7" s="95"/>
      <c r="C7" s="95"/>
      <c r="D7" s="95"/>
      <c r="E7" s="95"/>
      <c r="F7" s="95"/>
      <c r="G7" s="95"/>
      <c r="H7" s="95"/>
    </row>
    <row r="8" spans="1:10" ht="14.25" customHeight="1">
      <c r="A8" s="96"/>
      <c r="B8" s="96"/>
      <c r="C8" s="96"/>
      <c r="D8" s="96"/>
      <c r="E8" s="96"/>
      <c r="F8" s="96"/>
      <c r="G8" s="96"/>
      <c r="H8" s="96"/>
    </row>
    <row r="9" spans="1:10" ht="0.75" hidden="1" customHeight="1">
      <c r="A9" s="88" t="s">
        <v>36</v>
      </c>
      <c r="B9" s="88" t="s">
        <v>82</v>
      </c>
      <c r="C9" s="88" t="s">
        <v>81</v>
      </c>
      <c r="D9" s="88" t="s">
        <v>95</v>
      </c>
      <c r="E9" s="88" t="s">
        <v>56</v>
      </c>
      <c r="F9" s="88" t="s">
        <v>57</v>
      </c>
      <c r="G9" s="78"/>
      <c r="H9" s="49"/>
    </row>
    <row r="10" spans="1:10" ht="81" customHeight="1">
      <c r="A10" s="89"/>
      <c r="B10" s="89"/>
      <c r="C10" s="89"/>
      <c r="D10" s="89"/>
      <c r="E10" s="89"/>
      <c r="F10" s="89"/>
      <c r="G10" s="63" t="s">
        <v>187</v>
      </c>
      <c r="H10" s="47" t="s">
        <v>188</v>
      </c>
      <c r="I10" s="62" t="s">
        <v>167</v>
      </c>
      <c r="J10" s="57" t="s">
        <v>164</v>
      </c>
    </row>
    <row r="11" spans="1:10" ht="47.25">
      <c r="A11" s="32" t="s">
        <v>37</v>
      </c>
      <c r="B11" s="71">
        <v>914</v>
      </c>
      <c r="C11" s="72"/>
      <c r="D11" s="72"/>
      <c r="E11" s="71"/>
      <c r="F11" s="71"/>
      <c r="G11" s="29">
        <f>G12+G36+G41+G45+G51+G60</f>
        <v>4448812.4000000004</v>
      </c>
      <c r="H11" s="29">
        <f>H12+H36+H41+H45+H51+H60</f>
        <v>5291199.3999999994</v>
      </c>
      <c r="I11" s="29">
        <f>I12+I36+I41+I45+I51+I60</f>
        <v>5038331.43</v>
      </c>
      <c r="J11" s="83">
        <f>I11/H11*100</f>
        <v>95.220970693336568</v>
      </c>
    </row>
    <row r="12" spans="1:10" ht="15.75">
      <c r="A12" s="32" t="s">
        <v>151</v>
      </c>
      <c r="B12" s="71">
        <v>914</v>
      </c>
      <c r="C12" s="72" t="s">
        <v>83</v>
      </c>
      <c r="D12" s="72" t="s">
        <v>84</v>
      </c>
      <c r="E12" s="71"/>
      <c r="F12" s="71"/>
      <c r="G12" s="79">
        <f>G13+G16+G23+G26+G29</f>
        <v>3729812.4</v>
      </c>
      <c r="H12" s="29">
        <f>H13+H16+H23+H26+H29</f>
        <v>3777312.4</v>
      </c>
      <c r="I12" s="29">
        <f>I13+I16+I23+I26+I29</f>
        <v>3706229.71</v>
      </c>
      <c r="J12" s="83">
        <f>I12/H12*100</f>
        <v>98.118167562735877</v>
      </c>
    </row>
    <row r="13" spans="1:10" ht="47.25">
      <c r="A13" s="32" t="s">
        <v>58</v>
      </c>
      <c r="B13" s="71">
        <v>914</v>
      </c>
      <c r="C13" s="72" t="s">
        <v>83</v>
      </c>
      <c r="D13" s="72" t="s">
        <v>85</v>
      </c>
      <c r="E13" s="71"/>
      <c r="F13" s="71"/>
      <c r="G13" s="79">
        <f>G14</f>
        <v>536000</v>
      </c>
      <c r="H13" s="29">
        <f>SUM(H14)</f>
        <v>569661.23</v>
      </c>
      <c r="I13" s="29">
        <f>SUM(I14)</f>
        <v>569661.23</v>
      </c>
      <c r="J13" s="83">
        <f>I13/H13*100</f>
        <v>100</v>
      </c>
    </row>
    <row r="14" spans="1:10" ht="31.5">
      <c r="A14" s="33" t="s">
        <v>59</v>
      </c>
      <c r="B14" s="101">
        <v>914</v>
      </c>
      <c r="C14" s="103" t="s">
        <v>83</v>
      </c>
      <c r="D14" s="103" t="s">
        <v>85</v>
      </c>
      <c r="E14" s="103" t="s">
        <v>107</v>
      </c>
      <c r="F14" s="101">
        <v>100</v>
      </c>
      <c r="G14" s="97">
        <v>536000</v>
      </c>
      <c r="H14" s="97">
        <v>569661.23</v>
      </c>
      <c r="I14" s="97">
        <v>569661.23</v>
      </c>
      <c r="J14" s="99">
        <f>I14/H14*100</f>
        <v>100</v>
      </c>
    </row>
    <row r="15" spans="1:10" ht="78.75">
      <c r="A15" s="34" t="s">
        <v>60</v>
      </c>
      <c r="B15" s="102"/>
      <c r="C15" s="104"/>
      <c r="D15" s="104"/>
      <c r="E15" s="104"/>
      <c r="F15" s="102"/>
      <c r="G15" s="98"/>
      <c r="H15" s="98"/>
      <c r="I15" s="98"/>
      <c r="J15" s="100"/>
    </row>
    <row r="16" spans="1:10" ht="63">
      <c r="A16" s="32" t="s">
        <v>80</v>
      </c>
      <c r="B16" s="71">
        <v>914</v>
      </c>
      <c r="C16" s="72" t="s">
        <v>83</v>
      </c>
      <c r="D16" s="72" t="s">
        <v>86</v>
      </c>
      <c r="E16" s="72"/>
      <c r="F16" s="71"/>
      <c r="G16" s="79">
        <f>G17+G19+G21</f>
        <v>2763429.4</v>
      </c>
      <c r="H16" s="29">
        <f>H17+H19+H21</f>
        <v>2731733.31</v>
      </c>
      <c r="I16" s="29">
        <f>I17+I19+I21</f>
        <v>2662363.02</v>
      </c>
      <c r="J16" s="83">
        <f>I16/H16*100</f>
        <v>97.46057604722769</v>
      </c>
    </row>
    <row r="17" spans="1:10" ht="31.5">
      <c r="A17" s="33" t="s">
        <v>61</v>
      </c>
      <c r="B17" s="101">
        <v>914</v>
      </c>
      <c r="C17" s="103" t="s">
        <v>83</v>
      </c>
      <c r="D17" s="103" t="s">
        <v>86</v>
      </c>
      <c r="E17" s="103" t="s">
        <v>108</v>
      </c>
      <c r="F17" s="101">
        <v>100</v>
      </c>
      <c r="G17" s="97">
        <v>2250000</v>
      </c>
      <c r="H17" s="97">
        <v>2196303.91</v>
      </c>
      <c r="I17" s="97">
        <v>2147719.35</v>
      </c>
      <c r="J17" s="99">
        <f>I17/H17*100</f>
        <v>97.787894481324315</v>
      </c>
    </row>
    <row r="18" spans="1:10" ht="78.75">
      <c r="A18" s="34" t="s">
        <v>60</v>
      </c>
      <c r="B18" s="102"/>
      <c r="C18" s="104"/>
      <c r="D18" s="104"/>
      <c r="E18" s="104"/>
      <c r="F18" s="102"/>
      <c r="G18" s="98"/>
      <c r="H18" s="98"/>
      <c r="I18" s="98"/>
      <c r="J18" s="100"/>
    </row>
    <row r="19" spans="1:10" ht="31.5">
      <c r="A19" s="33" t="s">
        <v>61</v>
      </c>
      <c r="B19" s="101">
        <v>914</v>
      </c>
      <c r="C19" s="103" t="s">
        <v>83</v>
      </c>
      <c r="D19" s="103" t="s">
        <v>86</v>
      </c>
      <c r="E19" s="103" t="s">
        <v>108</v>
      </c>
      <c r="F19" s="101">
        <v>200</v>
      </c>
      <c r="G19" s="97">
        <v>500129.4</v>
      </c>
      <c r="H19" s="97">
        <v>521590.85</v>
      </c>
      <c r="I19" s="97">
        <v>501936.12</v>
      </c>
      <c r="J19" s="99">
        <f>I19/H19*100</f>
        <v>96.231772470701898</v>
      </c>
    </row>
    <row r="20" spans="1:10" ht="31.5">
      <c r="A20" s="34" t="s">
        <v>62</v>
      </c>
      <c r="B20" s="102"/>
      <c r="C20" s="104"/>
      <c r="D20" s="104"/>
      <c r="E20" s="104"/>
      <c r="F20" s="102"/>
      <c r="G20" s="98"/>
      <c r="H20" s="98"/>
      <c r="I20" s="98"/>
      <c r="J20" s="100"/>
    </row>
    <row r="21" spans="1:10" ht="31.5">
      <c r="A21" s="33" t="s">
        <v>61</v>
      </c>
      <c r="B21" s="101">
        <v>914</v>
      </c>
      <c r="C21" s="103" t="s">
        <v>83</v>
      </c>
      <c r="D21" s="103" t="s">
        <v>86</v>
      </c>
      <c r="E21" s="103" t="s">
        <v>108</v>
      </c>
      <c r="F21" s="101">
        <v>800</v>
      </c>
      <c r="G21" s="97">
        <v>13300</v>
      </c>
      <c r="H21" s="97">
        <v>13838.55</v>
      </c>
      <c r="I21" s="97">
        <v>12707.55</v>
      </c>
      <c r="J21" s="99">
        <f>I21/H21*100</f>
        <v>91.827178425485329</v>
      </c>
    </row>
    <row r="22" spans="1:10" ht="15.75">
      <c r="A22" s="34" t="s">
        <v>63</v>
      </c>
      <c r="B22" s="102"/>
      <c r="C22" s="104"/>
      <c r="D22" s="104"/>
      <c r="E22" s="104"/>
      <c r="F22" s="102"/>
      <c r="G22" s="98"/>
      <c r="H22" s="98"/>
      <c r="I22" s="98"/>
      <c r="J22" s="100"/>
    </row>
    <row r="23" spans="1:10" ht="15.75">
      <c r="A23" s="73" t="s">
        <v>168</v>
      </c>
      <c r="B23" s="64">
        <v>914</v>
      </c>
      <c r="C23" s="65" t="s">
        <v>83</v>
      </c>
      <c r="D23" s="65" t="s">
        <v>87</v>
      </c>
      <c r="E23" s="65"/>
      <c r="F23" s="64"/>
      <c r="G23" s="79">
        <f>G24</f>
        <v>624.4</v>
      </c>
      <c r="H23" s="29">
        <f>H24</f>
        <v>624.4</v>
      </c>
      <c r="I23" s="77"/>
      <c r="J23" s="81">
        <v>0</v>
      </c>
    </row>
    <row r="24" spans="1:10" ht="57.75" customHeight="1">
      <c r="A24" s="33" t="s">
        <v>170</v>
      </c>
      <c r="B24" s="107"/>
      <c r="C24" s="108"/>
      <c r="D24" s="108"/>
      <c r="E24" s="108" t="s">
        <v>169</v>
      </c>
      <c r="F24" s="109">
        <v>200</v>
      </c>
      <c r="G24" s="105">
        <v>624.4</v>
      </c>
      <c r="H24" s="105">
        <v>624.4</v>
      </c>
      <c r="I24" s="105">
        <v>0</v>
      </c>
      <c r="J24" s="106">
        <v>0</v>
      </c>
    </row>
    <row r="25" spans="1:10" ht="39" customHeight="1">
      <c r="A25" s="34" t="s">
        <v>62</v>
      </c>
      <c r="B25" s="107"/>
      <c r="C25" s="108"/>
      <c r="D25" s="108"/>
      <c r="E25" s="108"/>
      <c r="F25" s="109"/>
      <c r="G25" s="105"/>
      <c r="H25" s="105"/>
      <c r="I25" s="105"/>
      <c r="J25" s="106"/>
    </row>
    <row r="26" spans="1:10" ht="47.25">
      <c r="A26" s="36" t="s">
        <v>150</v>
      </c>
      <c r="B26" s="74">
        <v>914</v>
      </c>
      <c r="C26" s="75" t="s">
        <v>83</v>
      </c>
      <c r="D26" s="75" t="s">
        <v>94</v>
      </c>
      <c r="E26" s="75"/>
      <c r="F26" s="74"/>
      <c r="G26" s="80">
        <f>G27</f>
        <v>12758.6</v>
      </c>
      <c r="H26" s="22">
        <f>SUM(H27)</f>
        <v>12758.6</v>
      </c>
      <c r="I26" s="22">
        <f>I27</f>
        <v>12758.6</v>
      </c>
      <c r="J26" s="84">
        <f>I26/H26*100</f>
        <v>100</v>
      </c>
    </row>
    <row r="27" spans="1:10" ht="62.25" customHeight="1">
      <c r="A27" s="33" t="s">
        <v>92</v>
      </c>
      <c r="B27" s="101">
        <v>914</v>
      </c>
      <c r="C27" s="103" t="s">
        <v>83</v>
      </c>
      <c r="D27" s="103" t="s">
        <v>94</v>
      </c>
      <c r="E27" s="103" t="s">
        <v>112</v>
      </c>
      <c r="F27" s="101">
        <v>540</v>
      </c>
      <c r="G27" s="97">
        <v>12758.6</v>
      </c>
      <c r="H27" s="97">
        <v>12758.6</v>
      </c>
      <c r="I27" s="97">
        <v>12758.6</v>
      </c>
      <c r="J27" s="99">
        <f>I27/H27*100</f>
        <v>100</v>
      </c>
    </row>
    <row r="28" spans="1:10" ht="15.75">
      <c r="A28" s="37" t="s">
        <v>93</v>
      </c>
      <c r="B28" s="102"/>
      <c r="C28" s="104"/>
      <c r="D28" s="104"/>
      <c r="E28" s="104"/>
      <c r="F28" s="102"/>
      <c r="G28" s="98"/>
      <c r="H28" s="98"/>
      <c r="I28" s="98"/>
      <c r="J28" s="100"/>
    </row>
    <row r="29" spans="1:10" ht="15.75">
      <c r="A29" s="32" t="s">
        <v>64</v>
      </c>
      <c r="B29" s="71">
        <v>914</v>
      </c>
      <c r="C29" s="72" t="s">
        <v>83</v>
      </c>
      <c r="D29" s="72">
        <v>13</v>
      </c>
      <c r="E29" s="72"/>
      <c r="F29" s="71"/>
      <c r="G29" s="79">
        <f>G30+G32+G34</f>
        <v>417000</v>
      </c>
      <c r="H29" s="29">
        <f>H30+H32+H34</f>
        <v>462534.86</v>
      </c>
      <c r="I29" s="29">
        <f>I30+I32+I34</f>
        <v>461446.86</v>
      </c>
      <c r="J29" s="83">
        <f>I29/H29*100</f>
        <v>99.764774486403041</v>
      </c>
    </row>
    <row r="30" spans="1:10" ht="31.5">
      <c r="A30" s="33" t="s">
        <v>90</v>
      </c>
      <c r="B30" s="109">
        <v>914</v>
      </c>
      <c r="C30" s="108" t="s">
        <v>83</v>
      </c>
      <c r="D30" s="108">
        <v>13</v>
      </c>
      <c r="E30" s="108" t="s">
        <v>113</v>
      </c>
      <c r="F30" s="109">
        <v>800</v>
      </c>
      <c r="G30" s="105">
        <v>4000</v>
      </c>
      <c r="H30" s="105">
        <v>4000</v>
      </c>
      <c r="I30" s="105">
        <v>2912</v>
      </c>
      <c r="J30" s="99">
        <f>I30/H30*100</f>
        <v>72.8</v>
      </c>
    </row>
    <row r="31" spans="1:10" ht="31.5">
      <c r="A31" s="34" t="s">
        <v>62</v>
      </c>
      <c r="B31" s="109"/>
      <c r="C31" s="108"/>
      <c r="D31" s="108"/>
      <c r="E31" s="108"/>
      <c r="F31" s="109"/>
      <c r="G31" s="105"/>
      <c r="H31" s="105"/>
      <c r="I31" s="105"/>
      <c r="J31" s="100"/>
    </row>
    <row r="32" spans="1:10" ht="31.5">
      <c r="A32" s="33" t="s">
        <v>91</v>
      </c>
      <c r="B32" s="109">
        <v>914</v>
      </c>
      <c r="C32" s="108" t="s">
        <v>83</v>
      </c>
      <c r="D32" s="108">
        <v>13</v>
      </c>
      <c r="E32" s="108" t="s">
        <v>114</v>
      </c>
      <c r="F32" s="109">
        <v>200</v>
      </c>
      <c r="G32" s="105">
        <v>400000</v>
      </c>
      <c r="H32" s="105">
        <v>438034.86</v>
      </c>
      <c r="I32" s="105">
        <v>438034.86</v>
      </c>
      <c r="J32" s="99">
        <f>I32/H32*100</f>
        <v>100</v>
      </c>
    </row>
    <row r="33" spans="1:10" ht="31.5">
      <c r="A33" s="34" t="s">
        <v>62</v>
      </c>
      <c r="B33" s="109"/>
      <c r="C33" s="108"/>
      <c r="D33" s="108"/>
      <c r="E33" s="108"/>
      <c r="F33" s="109"/>
      <c r="G33" s="105"/>
      <c r="H33" s="105"/>
      <c r="I33" s="105"/>
      <c r="J33" s="100"/>
    </row>
    <row r="34" spans="1:10" ht="31.5">
      <c r="A34" s="33" t="s">
        <v>98</v>
      </c>
      <c r="B34" s="109">
        <v>914</v>
      </c>
      <c r="C34" s="108" t="s">
        <v>83</v>
      </c>
      <c r="D34" s="108">
        <v>13</v>
      </c>
      <c r="E34" s="103" t="s">
        <v>115</v>
      </c>
      <c r="F34" s="101">
        <v>200</v>
      </c>
      <c r="G34" s="97">
        <v>13000</v>
      </c>
      <c r="H34" s="97">
        <v>20500</v>
      </c>
      <c r="I34" s="97">
        <v>20500</v>
      </c>
      <c r="J34" s="99">
        <f>I34/H34*100</f>
        <v>100</v>
      </c>
    </row>
    <row r="35" spans="1:10" ht="31.5">
      <c r="A35" s="34" t="s">
        <v>62</v>
      </c>
      <c r="B35" s="109"/>
      <c r="C35" s="108"/>
      <c r="D35" s="108"/>
      <c r="E35" s="104"/>
      <c r="F35" s="102"/>
      <c r="G35" s="98"/>
      <c r="H35" s="98"/>
      <c r="I35" s="98"/>
      <c r="J35" s="100"/>
    </row>
    <row r="36" spans="1:10" ht="15.75">
      <c r="A36" s="32" t="s">
        <v>149</v>
      </c>
      <c r="B36" s="71">
        <v>914</v>
      </c>
      <c r="C36" s="72" t="s">
        <v>85</v>
      </c>
      <c r="D36" s="72" t="s">
        <v>84</v>
      </c>
      <c r="E36" s="72"/>
      <c r="F36" s="71"/>
      <c r="G36" s="79">
        <f>G37</f>
        <v>60600</v>
      </c>
      <c r="H36" s="29">
        <f>SUM(H37)</f>
        <v>72887</v>
      </c>
      <c r="I36" s="29">
        <f>I37</f>
        <v>72887</v>
      </c>
      <c r="J36" s="83">
        <f>I36/H36*100</f>
        <v>100</v>
      </c>
    </row>
    <row r="37" spans="1:10" ht="15.75">
      <c r="A37" s="32" t="s">
        <v>65</v>
      </c>
      <c r="B37" s="71">
        <v>914</v>
      </c>
      <c r="C37" s="72" t="s">
        <v>85</v>
      </c>
      <c r="D37" s="72" t="s">
        <v>88</v>
      </c>
      <c r="E37" s="72"/>
      <c r="F37" s="71"/>
      <c r="G37" s="79">
        <f>G38</f>
        <v>60600</v>
      </c>
      <c r="H37" s="29">
        <f>H38+H40</f>
        <v>72887</v>
      </c>
      <c r="I37" s="29">
        <f>I38+I40</f>
        <v>72887</v>
      </c>
      <c r="J37" s="83">
        <f>I37/H37*100</f>
        <v>100</v>
      </c>
    </row>
    <row r="38" spans="1:10" ht="32.25" customHeight="1">
      <c r="A38" s="33" t="s">
        <v>66</v>
      </c>
      <c r="B38" s="109">
        <v>914</v>
      </c>
      <c r="C38" s="108" t="s">
        <v>85</v>
      </c>
      <c r="D38" s="108" t="s">
        <v>88</v>
      </c>
      <c r="E38" s="108" t="s">
        <v>135</v>
      </c>
      <c r="F38" s="109">
        <v>100</v>
      </c>
      <c r="G38" s="105">
        <v>60600</v>
      </c>
      <c r="H38" s="105">
        <v>71965.100000000006</v>
      </c>
      <c r="I38" s="105">
        <v>71965.100000000006</v>
      </c>
      <c r="J38" s="99">
        <f>I38/H38*100</f>
        <v>100</v>
      </c>
    </row>
    <row r="39" spans="1:10" ht="78.75">
      <c r="A39" s="34" t="s">
        <v>60</v>
      </c>
      <c r="B39" s="109"/>
      <c r="C39" s="108"/>
      <c r="D39" s="108"/>
      <c r="E39" s="108"/>
      <c r="F39" s="109"/>
      <c r="G39" s="105"/>
      <c r="H39" s="105"/>
      <c r="I39" s="105"/>
      <c r="J39" s="100"/>
    </row>
    <row r="40" spans="1:10" ht="31.5">
      <c r="A40" s="34" t="s">
        <v>62</v>
      </c>
      <c r="B40" s="64">
        <v>914</v>
      </c>
      <c r="C40" s="65" t="s">
        <v>85</v>
      </c>
      <c r="D40" s="65" t="s">
        <v>88</v>
      </c>
      <c r="E40" s="65" t="s">
        <v>135</v>
      </c>
      <c r="F40" s="64">
        <v>200</v>
      </c>
      <c r="G40" s="64"/>
      <c r="H40" s="66">
        <v>921.9</v>
      </c>
      <c r="I40" s="66">
        <v>921.9</v>
      </c>
      <c r="J40" s="81">
        <f>I40/H40*100</f>
        <v>100</v>
      </c>
    </row>
    <row r="41" spans="1:10" ht="31.5">
      <c r="A41" s="32" t="s">
        <v>148</v>
      </c>
      <c r="B41" s="71">
        <v>914</v>
      </c>
      <c r="C41" s="72" t="s">
        <v>88</v>
      </c>
      <c r="D41" s="72" t="s">
        <v>84</v>
      </c>
      <c r="E41" s="72"/>
      <c r="F41" s="71"/>
      <c r="G41" s="79">
        <f>G43</f>
        <v>70000</v>
      </c>
      <c r="H41" s="29">
        <f>H42</f>
        <v>150100.03</v>
      </c>
      <c r="I41" s="29">
        <f>I42</f>
        <v>150100.03</v>
      </c>
      <c r="J41" s="83">
        <f>I41/H41*100</f>
        <v>100</v>
      </c>
    </row>
    <row r="42" spans="1:10" ht="15.75">
      <c r="A42" s="32" t="s">
        <v>67</v>
      </c>
      <c r="B42" s="71">
        <v>914</v>
      </c>
      <c r="C42" s="72" t="s">
        <v>88</v>
      </c>
      <c r="D42" s="72">
        <v>10</v>
      </c>
      <c r="E42" s="72"/>
      <c r="F42" s="71"/>
      <c r="G42" s="29">
        <f>SUM(G43)</f>
        <v>70000</v>
      </c>
      <c r="H42" s="29">
        <f>SUM(H43)</f>
        <v>150100.03</v>
      </c>
      <c r="I42" s="29">
        <f>I43</f>
        <v>150100.03</v>
      </c>
      <c r="J42" s="83">
        <f>I42/H42*100</f>
        <v>100</v>
      </c>
    </row>
    <row r="43" spans="1:10" ht="32.25" customHeight="1">
      <c r="A43" s="33" t="s">
        <v>68</v>
      </c>
      <c r="B43" s="109">
        <v>914</v>
      </c>
      <c r="C43" s="108" t="s">
        <v>88</v>
      </c>
      <c r="D43" s="108">
        <v>10</v>
      </c>
      <c r="E43" s="108" t="s">
        <v>109</v>
      </c>
      <c r="F43" s="109">
        <v>200</v>
      </c>
      <c r="G43" s="105">
        <v>70000</v>
      </c>
      <c r="H43" s="105">
        <v>150100.03</v>
      </c>
      <c r="I43" s="105">
        <v>150100.03</v>
      </c>
      <c r="J43" s="99">
        <f>I43/H43*100</f>
        <v>100</v>
      </c>
    </row>
    <row r="44" spans="1:10" ht="31.5">
      <c r="A44" s="34" t="s">
        <v>62</v>
      </c>
      <c r="B44" s="109"/>
      <c r="C44" s="108"/>
      <c r="D44" s="108"/>
      <c r="E44" s="108"/>
      <c r="F44" s="109"/>
      <c r="G44" s="105"/>
      <c r="H44" s="105"/>
      <c r="I44" s="105"/>
      <c r="J44" s="100"/>
    </row>
    <row r="45" spans="1:10" ht="15.75">
      <c r="A45" s="38" t="s">
        <v>172</v>
      </c>
      <c r="B45" s="71">
        <v>914</v>
      </c>
      <c r="C45" s="72" t="s">
        <v>86</v>
      </c>
      <c r="D45" s="72" t="s">
        <v>84</v>
      </c>
      <c r="E45" s="65"/>
      <c r="F45" s="64"/>
      <c r="G45" s="64"/>
      <c r="H45" s="29">
        <f>H46</f>
        <v>193000</v>
      </c>
      <c r="I45" s="29">
        <f>I46</f>
        <v>96000</v>
      </c>
      <c r="J45" s="83">
        <f>I45/H45*100</f>
        <v>49.740932642487046</v>
      </c>
    </row>
    <row r="46" spans="1:10" ht="22.5" customHeight="1">
      <c r="A46" s="36" t="s">
        <v>171</v>
      </c>
      <c r="B46" s="64">
        <v>914</v>
      </c>
      <c r="C46" s="65" t="s">
        <v>86</v>
      </c>
      <c r="D46" s="65" t="s">
        <v>173</v>
      </c>
      <c r="E46" s="65"/>
      <c r="F46" s="64"/>
      <c r="G46" s="64"/>
      <c r="H46" s="29">
        <f>H47+H49</f>
        <v>193000</v>
      </c>
      <c r="I46" s="29">
        <f>I47+I49</f>
        <v>96000</v>
      </c>
      <c r="J46" s="83">
        <f>I46/H46*100</f>
        <v>49.740932642487046</v>
      </c>
    </row>
    <row r="47" spans="1:10" ht="49.5" customHeight="1">
      <c r="A47" s="33" t="s">
        <v>174</v>
      </c>
      <c r="B47" s="101">
        <v>914</v>
      </c>
      <c r="C47" s="103" t="s">
        <v>86</v>
      </c>
      <c r="D47" s="103" t="s">
        <v>173</v>
      </c>
      <c r="E47" s="103" t="s">
        <v>175</v>
      </c>
      <c r="F47" s="101">
        <v>200</v>
      </c>
      <c r="G47" s="101"/>
      <c r="H47" s="97">
        <v>75000</v>
      </c>
      <c r="I47" s="97">
        <v>37500</v>
      </c>
      <c r="J47" s="99">
        <f>I47/H47*100</f>
        <v>50</v>
      </c>
    </row>
    <row r="48" spans="1:10" ht="29.25" customHeight="1">
      <c r="A48" s="35" t="s">
        <v>62</v>
      </c>
      <c r="B48" s="102"/>
      <c r="C48" s="104"/>
      <c r="D48" s="104"/>
      <c r="E48" s="104"/>
      <c r="F48" s="102"/>
      <c r="G48" s="102"/>
      <c r="H48" s="98"/>
      <c r="I48" s="98"/>
      <c r="J48" s="100"/>
    </row>
    <row r="49" spans="1:10" ht="67.5" customHeight="1">
      <c r="A49" s="33" t="s">
        <v>176</v>
      </c>
      <c r="B49" s="101">
        <v>914</v>
      </c>
      <c r="C49" s="103" t="s">
        <v>86</v>
      </c>
      <c r="D49" s="103" t="s">
        <v>173</v>
      </c>
      <c r="E49" s="103" t="s">
        <v>177</v>
      </c>
      <c r="F49" s="101">
        <v>200</v>
      </c>
      <c r="G49" s="101"/>
      <c r="H49" s="97">
        <v>118000</v>
      </c>
      <c r="I49" s="97">
        <v>58500</v>
      </c>
      <c r="J49" s="99">
        <f>I49/H49*100</f>
        <v>49.576271186440678</v>
      </c>
    </row>
    <row r="50" spans="1:10" ht="40.5" customHeight="1">
      <c r="A50" s="34" t="s">
        <v>62</v>
      </c>
      <c r="B50" s="102"/>
      <c r="C50" s="104"/>
      <c r="D50" s="104"/>
      <c r="E50" s="104"/>
      <c r="F50" s="102"/>
      <c r="G50" s="102"/>
      <c r="H50" s="98"/>
      <c r="I50" s="98"/>
      <c r="J50" s="100"/>
    </row>
    <row r="51" spans="1:10" ht="24.75" customHeight="1">
      <c r="A51" s="38" t="s">
        <v>147</v>
      </c>
      <c r="B51" s="71">
        <v>914</v>
      </c>
      <c r="C51" s="72" t="s">
        <v>87</v>
      </c>
      <c r="D51" s="72" t="s">
        <v>84</v>
      </c>
      <c r="E51" s="72"/>
      <c r="F51" s="71"/>
      <c r="G51" s="79">
        <f>G55</f>
        <v>550000</v>
      </c>
      <c r="H51" s="29">
        <f>H52+H55</f>
        <v>1059499.97</v>
      </c>
      <c r="I51" s="29">
        <f>I52+I55</f>
        <v>975698.69</v>
      </c>
      <c r="J51" s="83">
        <f>I51/H51*100</f>
        <v>92.090487742061939</v>
      </c>
    </row>
    <row r="52" spans="1:10" ht="21" customHeight="1">
      <c r="A52" s="73" t="s">
        <v>178</v>
      </c>
      <c r="B52" s="71">
        <v>914</v>
      </c>
      <c r="C52" s="72" t="s">
        <v>87</v>
      </c>
      <c r="D52" s="72" t="s">
        <v>85</v>
      </c>
      <c r="E52" s="72"/>
      <c r="F52" s="71"/>
      <c r="G52" s="71"/>
      <c r="H52" s="29">
        <f>H53</f>
        <v>200000</v>
      </c>
      <c r="I52" s="29">
        <f>I53</f>
        <v>197280</v>
      </c>
      <c r="J52" s="83">
        <f>I52/H52*100</f>
        <v>98.64</v>
      </c>
    </row>
    <row r="53" spans="1:10" ht="31.5">
      <c r="A53" s="33" t="s">
        <v>179</v>
      </c>
      <c r="B53" s="110">
        <v>914</v>
      </c>
      <c r="C53" s="103" t="s">
        <v>87</v>
      </c>
      <c r="D53" s="103" t="s">
        <v>85</v>
      </c>
      <c r="E53" s="103" t="s">
        <v>180</v>
      </c>
      <c r="F53" s="101">
        <v>200</v>
      </c>
      <c r="G53" s="101"/>
      <c r="H53" s="97">
        <v>200000</v>
      </c>
      <c r="I53" s="97">
        <v>197280</v>
      </c>
      <c r="J53" s="99">
        <f>I53/H53*100</f>
        <v>98.64</v>
      </c>
    </row>
    <row r="54" spans="1:10" ht="31.5">
      <c r="A54" s="34" t="s">
        <v>62</v>
      </c>
      <c r="B54" s="111"/>
      <c r="C54" s="104"/>
      <c r="D54" s="104"/>
      <c r="E54" s="104"/>
      <c r="F54" s="102"/>
      <c r="G54" s="102"/>
      <c r="H54" s="98"/>
      <c r="I54" s="98"/>
      <c r="J54" s="100"/>
    </row>
    <row r="55" spans="1:10" ht="15.75">
      <c r="A55" s="32" t="s">
        <v>69</v>
      </c>
      <c r="B55" s="76">
        <v>914</v>
      </c>
      <c r="C55" s="75" t="s">
        <v>87</v>
      </c>
      <c r="D55" s="75" t="s">
        <v>88</v>
      </c>
      <c r="E55" s="69"/>
      <c r="F55" s="68"/>
      <c r="G55" s="80">
        <f>G56+G58</f>
        <v>550000</v>
      </c>
      <c r="H55" s="22">
        <f>H56+H58</f>
        <v>859499.97</v>
      </c>
      <c r="I55" s="22">
        <f>I56+I58</f>
        <v>778418.69</v>
      </c>
      <c r="J55" s="84">
        <f>I55/H55*100</f>
        <v>90.566459240248719</v>
      </c>
    </row>
    <row r="56" spans="1:10" ht="33.75" customHeight="1">
      <c r="A56" s="35" t="s">
        <v>70</v>
      </c>
      <c r="B56" s="109">
        <v>914</v>
      </c>
      <c r="C56" s="108" t="s">
        <v>87</v>
      </c>
      <c r="D56" s="108" t="s">
        <v>88</v>
      </c>
      <c r="E56" s="108" t="s">
        <v>110</v>
      </c>
      <c r="F56" s="109">
        <v>200</v>
      </c>
      <c r="G56" s="105">
        <v>500000</v>
      </c>
      <c r="H56" s="105">
        <v>592500</v>
      </c>
      <c r="I56" s="105">
        <v>565486.37</v>
      </c>
      <c r="J56" s="99">
        <f>I56/H56*100</f>
        <v>95.440737552742618</v>
      </c>
    </row>
    <row r="57" spans="1:10" ht="31.5">
      <c r="A57" s="34" t="s">
        <v>62</v>
      </c>
      <c r="B57" s="109"/>
      <c r="C57" s="108"/>
      <c r="D57" s="108"/>
      <c r="E57" s="108"/>
      <c r="F57" s="109"/>
      <c r="G57" s="105"/>
      <c r="H57" s="105"/>
      <c r="I57" s="105"/>
      <c r="J57" s="100"/>
    </row>
    <row r="58" spans="1:10" ht="31.5">
      <c r="A58" s="33" t="s">
        <v>96</v>
      </c>
      <c r="B58" s="109">
        <v>914</v>
      </c>
      <c r="C58" s="108" t="s">
        <v>87</v>
      </c>
      <c r="D58" s="108" t="s">
        <v>88</v>
      </c>
      <c r="E58" s="108" t="s">
        <v>111</v>
      </c>
      <c r="F58" s="109">
        <v>200</v>
      </c>
      <c r="G58" s="105">
        <v>50000</v>
      </c>
      <c r="H58" s="105">
        <v>266999.96999999997</v>
      </c>
      <c r="I58" s="105">
        <v>212932.32</v>
      </c>
      <c r="J58" s="99">
        <f>I58/H58*100</f>
        <v>79.749941544937258</v>
      </c>
    </row>
    <row r="59" spans="1:10" ht="31.5">
      <c r="A59" s="34" t="s">
        <v>62</v>
      </c>
      <c r="B59" s="109"/>
      <c r="C59" s="108"/>
      <c r="D59" s="108"/>
      <c r="E59" s="108"/>
      <c r="F59" s="109"/>
      <c r="G59" s="105"/>
      <c r="H59" s="105"/>
      <c r="I59" s="105"/>
      <c r="J59" s="100"/>
    </row>
    <row r="60" spans="1:10" s="25" customFormat="1" ht="15.75">
      <c r="A60" s="38" t="s">
        <v>143</v>
      </c>
      <c r="B60" s="71">
        <v>914</v>
      </c>
      <c r="C60" s="72" t="s">
        <v>139</v>
      </c>
      <c r="D60" s="72" t="s">
        <v>84</v>
      </c>
      <c r="E60" s="72"/>
      <c r="F60" s="71"/>
      <c r="G60" s="79">
        <f>G61</f>
        <v>38400</v>
      </c>
      <c r="H60" s="29">
        <v>38400</v>
      </c>
      <c r="I60" s="29">
        <f>I61</f>
        <v>37416</v>
      </c>
      <c r="J60" s="83">
        <f>I60/H60*100</f>
        <v>97.4375</v>
      </c>
    </row>
    <row r="61" spans="1:10" ht="15.75">
      <c r="A61" s="32" t="s">
        <v>71</v>
      </c>
      <c r="B61" s="71">
        <v>914</v>
      </c>
      <c r="C61" s="72">
        <v>10</v>
      </c>
      <c r="D61" s="72" t="s">
        <v>83</v>
      </c>
      <c r="E61" s="65"/>
      <c r="F61" s="64"/>
      <c r="G61" s="79">
        <f>G62</f>
        <v>38400</v>
      </c>
      <c r="H61" s="29">
        <f>SUM(H62)</f>
        <v>38400</v>
      </c>
      <c r="I61" s="29">
        <f>I62</f>
        <v>37416</v>
      </c>
      <c r="J61" s="83">
        <f>I61/H61*100</f>
        <v>97.4375</v>
      </c>
    </row>
    <row r="62" spans="1:10" ht="30.75" customHeight="1">
      <c r="A62" s="33" t="s">
        <v>72</v>
      </c>
      <c r="B62" s="114">
        <v>914</v>
      </c>
      <c r="C62" s="115">
        <v>10</v>
      </c>
      <c r="D62" s="115" t="s">
        <v>83</v>
      </c>
      <c r="E62" s="108" t="s">
        <v>116</v>
      </c>
      <c r="F62" s="109">
        <v>300</v>
      </c>
      <c r="G62" s="105">
        <v>38400</v>
      </c>
      <c r="H62" s="105">
        <v>38400</v>
      </c>
      <c r="I62" s="105">
        <v>37416</v>
      </c>
      <c r="J62" s="99">
        <f>I62/H62*100</f>
        <v>97.4375</v>
      </c>
    </row>
    <row r="63" spans="1:10" ht="16.5" customHeight="1">
      <c r="A63" s="34" t="s">
        <v>73</v>
      </c>
      <c r="B63" s="114"/>
      <c r="C63" s="115"/>
      <c r="D63" s="115"/>
      <c r="E63" s="108"/>
      <c r="F63" s="109"/>
      <c r="G63" s="105"/>
      <c r="H63" s="105"/>
      <c r="I63" s="105"/>
      <c r="J63" s="100"/>
    </row>
    <row r="64" spans="1:10" ht="30" customHeight="1">
      <c r="A64" s="32" t="s">
        <v>74</v>
      </c>
      <c r="B64" s="71">
        <v>950</v>
      </c>
      <c r="C64" s="72"/>
      <c r="D64" s="72"/>
      <c r="E64" s="65"/>
      <c r="F64" s="64"/>
      <c r="G64" s="29">
        <f>G65+G69</f>
        <v>2053123.73</v>
      </c>
      <c r="H64" s="29">
        <f>H69</f>
        <v>3626425.1</v>
      </c>
      <c r="I64" s="29">
        <f>I69</f>
        <v>3625266.84</v>
      </c>
      <c r="J64" s="83">
        <f>I64/H64*100</f>
        <v>99.968060556386504</v>
      </c>
    </row>
    <row r="65" spans="1:10" ht="22.5" customHeight="1">
      <c r="A65" s="32" t="s">
        <v>189</v>
      </c>
      <c r="B65" s="71">
        <v>950</v>
      </c>
      <c r="C65" s="72" t="s">
        <v>192</v>
      </c>
      <c r="D65" s="72" t="s">
        <v>84</v>
      </c>
      <c r="E65" s="65"/>
      <c r="F65" s="64"/>
      <c r="G65" s="29">
        <f>G66</f>
        <v>3000</v>
      </c>
      <c r="H65" s="29"/>
      <c r="I65" s="77"/>
      <c r="J65" s="81"/>
    </row>
    <row r="66" spans="1:10" ht="18.75" customHeight="1">
      <c r="A66" s="73" t="s">
        <v>190</v>
      </c>
      <c r="B66" s="71">
        <v>950</v>
      </c>
      <c r="C66" s="72" t="s">
        <v>192</v>
      </c>
      <c r="D66" s="72" t="s">
        <v>192</v>
      </c>
      <c r="E66" s="65"/>
      <c r="F66" s="64"/>
      <c r="G66" s="29">
        <f>G67</f>
        <v>3000</v>
      </c>
      <c r="H66" s="29"/>
      <c r="I66" s="77"/>
      <c r="J66" s="81"/>
    </row>
    <row r="67" spans="1:10" ht="18.75" customHeight="1">
      <c r="A67" s="33" t="s">
        <v>191</v>
      </c>
      <c r="B67" s="101">
        <v>950</v>
      </c>
      <c r="C67" s="103" t="s">
        <v>192</v>
      </c>
      <c r="D67" s="103" t="s">
        <v>192</v>
      </c>
      <c r="E67" s="103" t="s">
        <v>193</v>
      </c>
      <c r="F67" s="101">
        <v>200</v>
      </c>
      <c r="G67" s="97">
        <v>3000</v>
      </c>
      <c r="H67" s="112"/>
      <c r="I67" s="116"/>
      <c r="J67" s="99"/>
    </row>
    <row r="68" spans="1:10" ht="23.25" customHeight="1">
      <c r="A68" s="34" t="s">
        <v>62</v>
      </c>
      <c r="B68" s="102"/>
      <c r="C68" s="104"/>
      <c r="D68" s="104"/>
      <c r="E68" s="104"/>
      <c r="F68" s="102"/>
      <c r="G68" s="98"/>
      <c r="H68" s="113"/>
      <c r="I68" s="117"/>
      <c r="J68" s="100"/>
    </row>
    <row r="69" spans="1:10" ht="15.75">
      <c r="A69" s="38" t="s">
        <v>144</v>
      </c>
      <c r="B69" s="71">
        <v>950</v>
      </c>
      <c r="C69" s="72" t="s">
        <v>89</v>
      </c>
      <c r="D69" s="72" t="s">
        <v>84</v>
      </c>
      <c r="E69" s="72"/>
      <c r="F69" s="71"/>
      <c r="G69" s="29">
        <f>G70</f>
        <v>2050123.73</v>
      </c>
      <c r="H69" s="29">
        <f>H70</f>
        <v>3626425.1</v>
      </c>
      <c r="I69" s="29">
        <f>I70</f>
        <v>3625266.84</v>
      </c>
      <c r="J69" s="83">
        <f>I69/H69*100</f>
        <v>99.968060556386504</v>
      </c>
    </row>
    <row r="70" spans="1:10" ht="15.75">
      <c r="A70" s="32" t="s">
        <v>75</v>
      </c>
      <c r="B70" s="71">
        <v>950</v>
      </c>
      <c r="C70" s="72" t="s">
        <v>89</v>
      </c>
      <c r="D70" s="72" t="s">
        <v>83</v>
      </c>
      <c r="E70" s="72"/>
      <c r="F70" s="71"/>
      <c r="G70" s="79">
        <f>G71+G82+G91</f>
        <v>2050123.73</v>
      </c>
      <c r="H70" s="29">
        <f>H71+H82</f>
        <v>3626425.1</v>
      </c>
      <c r="I70" s="29">
        <f>I71+I82</f>
        <v>3625266.84</v>
      </c>
      <c r="J70" s="83">
        <f>I70/H70*100</f>
        <v>99.968060556386504</v>
      </c>
    </row>
    <row r="71" spans="1:10" ht="17.25" customHeight="1">
      <c r="A71" s="32" t="s">
        <v>76</v>
      </c>
      <c r="B71" s="71">
        <v>950</v>
      </c>
      <c r="C71" s="72" t="s">
        <v>89</v>
      </c>
      <c r="D71" s="72" t="s">
        <v>83</v>
      </c>
      <c r="E71" s="72"/>
      <c r="F71" s="71"/>
      <c r="G71" s="79">
        <f>G72+G74+G76+G78+G80</f>
        <v>1983185</v>
      </c>
      <c r="H71" s="29">
        <f>H72+H74+H76+H78+H80</f>
        <v>2633376.12</v>
      </c>
      <c r="I71" s="29">
        <f>I72+I74+I76+I78+I80</f>
        <v>2633376.12</v>
      </c>
      <c r="J71" s="83">
        <f>I71/H71*100</f>
        <v>100</v>
      </c>
    </row>
    <row r="72" spans="1:10" ht="31.5">
      <c r="A72" s="33" t="s">
        <v>77</v>
      </c>
      <c r="B72" s="109">
        <v>950</v>
      </c>
      <c r="C72" s="108" t="s">
        <v>89</v>
      </c>
      <c r="D72" s="108" t="s">
        <v>83</v>
      </c>
      <c r="E72" s="108" t="s">
        <v>117</v>
      </c>
      <c r="F72" s="109">
        <v>100</v>
      </c>
      <c r="G72" s="105">
        <v>1210000</v>
      </c>
      <c r="H72" s="105">
        <v>1304910.1599999999</v>
      </c>
      <c r="I72" s="105">
        <v>1304910.1599999999</v>
      </c>
      <c r="J72" s="99">
        <f>I72/H72*100</f>
        <v>100</v>
      </c>
    </row>
    <row r="73" spans="1:10" ht="78.75">
      <c r="A73" s="34" t="s">
        <v>60</v>
      </c>
      <c r="B73" s="109"/>
      <c r="C73" s="108"/>
      <c r="D73" s="108"/>
      <c r="E73" s="108"/>
      <c r="F73" s="109"/>
      <c r="G73" s="105"/>
      <c r="H73" s="105"/>
      <c r="I73" s="105"/>
      <c r="J73" s="100"/>
    </row>
    <row r="74" spans="1:10" ht="31.5">
      <c r="A74" s="33" t="s">
        <v>77</v>
      </c>
      <c r="B74" s="109">
        <v>950</v>
      </c>
      <c r="C74" s="108" t="s">
        <v>89</v>
      </c>
      <c r="D74" s="108" t="s">
        <v>83</v>
      </c>
      <c r="E74" s="108" t="s">
        <v>117</v>
      </c>
      <c r="F74" s="109">
        <v>200</v>
      </c>
      <c r="G74" s="105">
        <v>577000</v>
      </c>
      <c r="H74" s="105">
        <v>1110796.8400000001</v>
      </c>
      <c r="I74" s="105">
        <v>1110796.8400000001</v>
      </c>
      <c r="J74" s="99">
        <f>I74/H74*100</f>
        <v>100</v>
      </c>
    </row>
    <row r="75" spans="1:10" ht="31.5">
      <c r="A75" s="35" t="s">
        <v>62</v>
      </c>
      <c r="B75" s="109"/>
      <c r="C75" s="108"/>
      <c r="D75" s="108"/>
      <c r="E75" s="108"/>
      <c r="F75" s="109"/>
      <c r="G75" s="105"/>
      <c r="H75" s="105"/>
      <c r="I75" s="105"/>
      <c r="J75" s="100"/>
    </row>
    <row r="76" spans="1:10" ht="31.5">
      <c r="A76" s="33" t="s">
        <v>77</v>
      </c>
      <c r="B76" s="109">
        <v>950</v>
      </c>
      <c r="C76" s="108" t="s">
        <v>89</v>
      </c>
      <c r="D76" s="108" t="s">
        <v>83</v>
      </c>
      <c r="E76" s="108" t="s">
        <v>117</v>
      </c>
      <c r="F76" s="109">
        <v>800</v>
      </c>
      <c r="G76" s="105">
        <v>50000</v>
      </c>
      <c r="H76" s="105">
        <v>67647.12</v>
      </c>
      <c r="I76" s="105">
        <v>67647.12</v>
      </c>
      <c r="J76" s="99">
        <f>I76/H76*100</f>
        <v>100</v>
      </c>
    </row>
    <row r="77" spans="1:10" ht="15.75">
      <c r="A77" s="35" t="s">
        <v>63</v>
      </c>
      <c r="B77" s="109"/>
      <c r="C77" s="108"/>
      <c r="D77" s="108"/>
      <c r="E77" s="108"/>
      <c r="F77" s="109"/>
      <c r="G77" s="105"/>
      <c r="H77" s="105"/>
      <c r="I77" s="105"/>
      <c r="J77" s="100"/>
    </row>
    <row r="78" spans="1:10" ht="81" customHeight="1">
      <c r="A78" s="33" t="s">
        <v>181</v>
      </c>
      <c r="B78" s="101">
        <v>950</v>
      </c>
      <c r="C78" s="103" t="s">
        <v>89</v>
      </c>
      <c r="D78" s="103" t="s">
        <v>83</v>
      </c>
      <c r="E78" s="103" t="s">
        <v>182</v>
      </c>
      <c r="F78" s="101">
        <v>100</v>
      </c>
      <c r="G78" s="97">
        <v>138373</v>
      </c>
      <c r="H78" s="97">
        <v>140648</v>
      </c>
      <c r="I78" s="97">
        <v>140648</v>
      </c>
      <c r="J78" s="99">
        <f>I78/H78*100</f>
        <v>100</v>
      </c>
    </row>
    <row r="79" spans="1:10" ht="85.5" customHeight="1">
      <c r="A79" s="35" t="s">
        <v>60</v>
      </c>
      <c r="B79" s="102"/>
      <c r="C79" s="104"/>
      <c r="D79" s="104"/>
      <c r="E79" s="104"/>
      <c r="F79" s="102"/>
      <c r="G79" s="98"/>
      <c r="H79" s="98"/>
      <c r="I79" s="98"/>
      <c r="J79" s="100"/>
    </row>
    <row r="80" spans="1:10" ht="78.75" customHeight="1">
      <c r="A80" s="33" t="s">
        <v>183</v>
      </c>
      <c r="B80" s="110">
        <v>950</v>
      </c>
      <c r="C80" s="103" t="s">
        <v>89</v>
      </c>
      <c r="D80" s="103" t="s">
        <v>83</v>
      </c>
      <c r="E80" s="103" t="s">
        <v>184</v>
      </c>
      <c r="F80" s="101">
        <v>100</v>
      </c>
      <c r="G80" s="97">
        <v>7812</v>
      </c>
      <c r="H80" s="97">
        <v>9374</v>
      </c>
      <c r="I80" s="97">
        <v>9374</v>
      </c>
      <c r="J80" s="118">
        <f>I80/H80*100</f>
        <v>100</v>
      </c>
    </row>
    <row r="81" spans="1:10" ht="82.5" customHeight="1">
      <c r="A81" s="34" t="s">
        <v>60</v>
      </c>
      <c r="B81" s="111"/>
      <c r="C81" s="104"/>
      <c r="D81" s="104"/>
      <c r="E81" s="104"/>
      <c r="F81" s="102"/>
      <c r="G81" s="98"/>
      <c r="H81" s="98"/>
      <c r="I81" s="98"/>
      <c r="J81" s="119"/>
    </row>
    <row r="82" spans="1:10" ht="15.75">
      <c r="A82" s="36" t="s">
        <v>138</v>
      </c>
      <c r="B82" s="71">
        <v>950</v>
      </c>
      <c r="C82" s="72" t="s">
        <v>89</v>
      </c>
      <c r="D82" s="72" t="s">
        <v>83</v>
      </c>
      <c r="E82" s="72"/>
      <c r="F82" s="71"/>
      <c r="G82" s="79">
        <f>G87+G89</f>
        <v>63938.729999999996</v>
      </c>
      <c r="H82" s="29">
        <f>H83+H85+H87+H89</f>
        <v>993048.98</v>
      </c>
      <c r="I82" s="29">
        <f>I83+I85+I87+I89</f>
        <v>991890.72</v>
      </c>
      <c r="J82" s="83">
        <f>I82/H82*100</f>
        <v>99.883363255657343</v>
      </c>
    </row>
    <row r="83" spans="1:10" ht="84" customHeight="1">
      <c r="A83" s="33" t="s">
        <v>181</v>
      </c>
      <c r="B83" s="120">
        <v>950</v>
      </c>
      <c r="C83" s="122" t="s">
        <v>89</v>
      </c>
      <c r="D83" s="122" t="s">
        <v>83</v>
      </c>
      <c r="E83" s="103" t="s">
        <v>185</v>
      </c>
      <c r="F83" s="101">
        <v>100</v>
      </c>
      <c r="G83" s="101"/>
      <c r="H83" s="97">
        <v>233470.25</v>
      </c>
      <c r="I83" s="97">
        <v>233470.25</v>
      </c>
      <c r="J83" s="99">
        <f>I83/H83*100</f>
        <v>100</v>
      </c>
    </row>
    <row r="84" spans="1:10" ht="86.25" customHeight="1">
      <c r="A84" s="35" t="s">
        <v>60</v>
      </c>
      <c r="B84" s="121"/>
      <c r="C84" s="123"/>
      <c r="D84" s="123"/>
      <c r="E84" s="104"/>
      <c r="F84" s="102"/>
      <c r="G84" s="102"/>
      <c r="H84" s="98"/>
      <c r="I84" s="98"/>
      <c r="J84" s="100"/>
    </row>
    <row r="85" spans="1:10" ht="86.25" customHeight="1">
      <c r="A85" s="33" t="s">
        <v>183</v>
      </c>
      <c r="B85" s="120">
        <v>950</v>
      </c>
      <c r="C85" s="122" t="s">
        <v>89</v>
      </c>
      <c r="D85" s="122" t="s">
        <v>83</v>
      </c>
      <c r="E85" s="103" t="s">
        <v>186</v>
      </c>
      <c r="F85" s="101">
        <v>100</v>
      </c>
      <c r="G85" s="67"/>
      <c r="H85" s="97">
        <v>2357.5</v>
      </c>
      <c r="I85" s="97">
        <v>2357.5</v>
      </c>
      <c r="J85" s="99">
        <f>I85/H85*100</f>
        <v>100</v>
      </c>
    </row>
    <row r="86" spans="1:10" ht="86.25" customHeight="1">
      <c r="A86" s="34" t="s">
        <v>60</v>
      </c>
      <c r="B86" s="121"/>
      <c r="C86" s="123"/>
      <c r="D86" s="123"/>
      <c r="E86" s="104"/>
      <c r="F86" s="102"/>
      <c r="G86" s="68"/>
      <c r="H86" s="98"/>
      <c r="I86" s="98"/>
      <c r="J86" s="100"/>
    </row>
    <row r="87" spans="1:10" ht="63">
      <c r="A87" s="35" t="s">
        <v>136</v>
      </c>
      <c r="B87" s="101">
        <v>950</v>
      </c>
      <c r="C87" s="103" t="s">
        <v>89</v>
      </c>
      <c r="D87" s="103" t="s">
        <v>83</v>
      </c>
      <c r="E87" s="103" t="s">
        <v>137</v>
      </c>
      <c r="F87" s="101">
        <v>100</v>
      </c>
      <c r="G87" s="97">
        <v>42966</v>
      </c>
      <c r="H87" s="97">
        <v>440582.5</v>
      </c>
      <c r="I87" s="97">
        <v>440582.5</v>
      </c>
      <c r="J87" s="99">
        <f>I87/H87*100</f>
        <v>100</v>
      </c>
    </row>
    <row r="88" spans="1:10" ht="78.75">
      <c r="A88" s="34" t="s">
        <v>60</v>
      </c>
      <c r="B88" s="102"/>
      <c r="C88" s="104"/>
      <c r="D88" s="104"/>
      <c r="E88" s="104"/>
      <c r="F88" s="102"/>
      <c r="G88" s="98"/>
      <c r="H88" s="98"/>
      <c r="I88" s="98"/>
      <c r="J88" s="100"/>
    </row>
    <row r="89" spans="1:10" ht="63">
      <c r="A89" s="33" t="s">
        <v>136</v>
      </c>
      <c r="B89" s="101">
        <v>950</v>
      </c>
      <c r="C89" s="103" t="s">
        <v>89</v>
      </c>
      <c r="D89" s="103" t="s">
        <v>83</v>
      </c>
      <c r="E89" s="103" t="s">
        <v>137</v>
      </c>
      <c r="F89" s="101">
        <v>200</v>
      </c>
      <c r="G89" s="97">
        <v>20972.73</v>
      </c>
      <c r="H89" s="97">
        <v>316638.73</v>
      </c>
      <c r="I89" s="97">
        <v>315480.46999999997</v>
      </c>
      <c r="J89" s="99">
        <f>I89/H89*100</f>
        <v>99.634201413074123</v>
      </c>
    </row>
    <row r="90" spans="1:10" ht="31.5">
      <c r="A90" s="34" t="s">
        <v>62</v>
      </c>
      <c r="B90" s="102"/>
      <c r="C90" s="104"/>
      <c r="D90" s="104"/>
      <c r="E90" s="104"/>
      <c r="F90" s="102"/>
      <c r="G90" s="98"/>
      <c r="H90" s="98"/>
      <c r="I90" s="98"/>
      <c r="J90" s="100"/>
    </row>
    <row r="91" spans="1:10" ht="15.75">
      <c r="A91" s="38" t="s">
        <v>145</v>
      </c>
      <c r="B91" s="74">
        <v>950</v>
      </c>
      <c r="C91" s="75" t="s">
        <v>146</v>
      </c>
      <c r="D91" s="75" t="s">
        <v>84</v>
      </c>
      <c r="E91" s="69"/>
      <c r="F91" s="68"/>
      <c r="G91" s="22">
        <f>G92</f>
        <v>3000</v>
      </c>
      <c r="H91" s="70"/>
      <c r="I91" s="70"/>
      <c r="J91" s="82"/>
    </row>
    <row r="92" spans="1:10" ht="31.5">
      <c r="A92" s="36" t="s">
        <v>78</v>
      </c>
      <c r="B92" s="74">
        <v>950</v>
      </c>
      <c r="C92" s="75" t="s">
        <v>146</v>
      </c>
      <c r="D92" s="75" t="s">
        <v>87</v>
      </c>
      <c r="E92" s="69"/>
      <c r="F92" s="68"/>
      <c r="G92" s="22">
        <f>G93</f>
        <v>3000</v>
      </c>
      <c r="H92" s="70"/>
      <c r="I92" s="70"/>
      <c r="J92" s="82"/>
    </row>
    <row r="93" spans="1:10" ht="31.5">
      <c r="A93" s="33" t="s">
        <v>97</v>
      </c>
      <c r="B93" s="101">
        <v>950</v>
      </c>
      <c r="C93" s="103" t="s">
        <v>146</v>
      </c>
      <c r="D93" s="103" t="s">
        <v>87</v>
      </c>
      <c r="E93" s="103" t="s">
        <v>118</v>
      </c>
      <c r="F93" s="101">
        <v>200</v>
      </c>
      <c r="G93" s="97">
        <v>3000</v>
      </c>
      <c r="H93" s="97"/>
      <c r="I93" s="97"/>
      <c r="J93" s="99"/>
    </row>
    <row r="94" spans="1:10" ht="31.5">
      <c r="A94" s="34" t="s">
        <v>62</v>
      </c>
      <c r="B94" s="102"/>
      <c r="C94" s="104"/>
      <c r="D94" s="104"/>
      <c r="E94" s="104"/>
      <c r="F94" s="102"/>
      <c r="G94" s="98"/>
      <c r="H94" s="98"/>
      <c r="I94" s="98"/>
      <c r="J94" s="100"/>
    </row>
    <row r="95" spans="1:10" ht="15.75">
      <c r="A95" s="38" t="s">
        <v>79</v>
      </c>
      <c r="B95" s="64"/>
      <c r="C95" s="65"/>
      <c r="D95" s="65"/>
      <c r="E95" s="65"/>
      <c r="F95" s="64"/>
      <c r="G95" s="29">
        <f>G11+G64</f>
        <v>6501936.1300000008</v>
      </c>
      <c r="H95" s="29">
        <f>H11+H69</f>
        <v>8917624.5</v>
      </c>
      <c r="I95" s="29">
        <f>I11+I69</f>
        <v>8663598.2699999996</v>
      </c>
      <c r="J95" s="83">
        <f>I95/H95*100</f>
        <v>97.15141369767251</v>
      </c>
    </row>
    <row r="96" spans="1:10">
      <c r="H96" s="39"/>
    </row>
    <row r="97" spans="8:8">
      <c r="H97" s="40"/>
    </row>
  </sheetData>
  <mergeCells count="265">
    <mergeCell ref="H93:H94"/>
    <mergeCell ref="I93:I94"/>
    <mergeCell ref="J93:J94"/>
    <mergeCell ref="B93:B94"/>
    <mergeCell ref="C93:C94"/>
    <mergeCell ref="D93:D94"/>
    <mergeCell ref="E93:E94"/>
    <mergeCell ref="F93:F94"/>
    <mergeCell ref="G93:G94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I85:I86"/>
    <mergeCell ref="J85:J86"/>
    <mergeCell ref="B87:B88"/>
    <mergeCell ref="C87:C88"/>
    <mergeCell ref="D87:D88"/>
    <mergeCell ref="E87:E88"/>
    <mergeCell ref="F87:F88"/>
    <mergeCell ref="G87:G88"/>
    <mergeCell ref="H87:H88"/>
    <mergeCell ref="I87:I88"/>
    <mergeCell ref="B85:B86"/>
    <mergeCell ref="C85:C86"/>
    <mergeCell ref="D85:D86"/>
    <mergeCell ref="E85:E86"/>
    <mergeCell ref="F85:F86"/>
    <mergeCell ref="H85:H86"/>
    <mergeCell ref="J87:J88"/>
    <mergeCell ref="B83:B84"/>
    <mergeCell ref="C83:C84"/>
    <mergeCell ref="D83:D84"/>
    <mergeCell ref="E83:E84"/>
    <mergeCell ref="F83:F84"/>
    <mergeCell ref="G83:G84"/>
    <mergeCell ref="H83:H84"/>
    <mergeCell ref="I83:I84"/>
    <mergeCell ref="J83:J84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H76:H77"/>
    <mergeCell ref="I76:I77"/>
    <mergeCell ref="J76:J77"/>
    <mergeCell ref="B78:B79"/>
    <mergeCell ref="C78:C79"/>
    <mergeCell ref="D78:D79"/>
    <mergeCell ref="E78:E79"/>
    <mergeCell ref="F78:F79"/>
    <mergeCell ref="G78:G79"/>
    <mergeCell ref="H78:H79"/>
    <mergeCell ref="B76:B77"/>
    <mergeCell ref="C76:C77"/>
    <mergeCell ref="D76:D77"/>
    <mergeCell ref="E76:E77"/>
    <mergeCell ref="F76:F77"/>
    <mergeCell ref="G76:G77"/>
    <mergeCell ref="I78:I79"/>
    <mergeCell ref="J78:J79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H62:H63"/>
    <mergeCell ref="I62:I63"/>
    <mergeCell ref="J62:J63"/>
    <mergeCell ref="B67:B68"/>
    <mergeCell ref="C67:C68"/>
    <mergeCell ref="D67:D68"/>
    <mergeCell ref="E67:E68"/>
    <mergeCell ref="F67:F68"/>
    <mergeCell ref="G67:G68"/>
    <mergeCell ref="H67:H68"/>
    <mergeCell ref="B62:B63"/>
    <mergeCell ref="C62:C63"/>
    <mergeCell ref="D62:D63"/>
    <mergeCell ref="E62:E63"/>
    <mergeCell ref="F62:F63"/>
    <mergeCell ref="G62:G63"/>
    <mergeCell ref="I67:I68"/>
    <mergeCell ref="J67:J68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H49:H50"/>
    <mergeCell ref="I49:I50"/>
    <mergeCell ref="J49:J50"/>
    <mergeCell ref="B53:B54"/>
    <mergeCell ref="C53:C54"/>
    <mergeCell ref="D53:D54"/>
    <mergeCell ref="E53:E54"/>
    <mergeCell ref="F53:F54"/>
    <mergeCell ref="G53:G54"/>
    <mergeCell ref="H53:H54"/>
    <mergeCell ref="B49:B50"/>
    <mergeCell ref="C49:C50"/>
    <mergeCell ref="D49:D50"/>
    <mergeCell ref="E49:E50"/>
    <mergeCell ref="F49:F50"/>
    <mergeCell ref="G49:G50"/>
    <mergeCell ref="I53:I54"/>
    <mergeCell ref="J53:J54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H34:H35"/>
    <mergeCell ref="I34:I35"/>
    <mergeCell ref="J34:J35"/>
    <mergeCell ref="B38:B39"/>
    <mergeCell ref="C38:C39"/>
    <mergeCell ref="D38:D39"/>
    <mergeCell ref="E38:E39"/>
    <mergeCell ref="F38:F39"/>
    <mergeCell ref="G38:G39"/>
    <mergeCell ref="H38:H39"/>
    <mergeCell ref="B34:B35"/>
    <mergeCell ref="C34:C35"/>
    <mergeCell ref="D34:D35"/>
    <mergeCell ref="E34:E35"/>
    <mergeCell ref="F34:F35"/>
    <mergeCell ref="G34:G35"/>
    <mergeCell ref="I38:I39"/>
    <mergeCell ref="J38:J39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H24:H25"/>
    <mergeCell ref="I24:I25"/>
    <mergeCell ref="J24:J25"/>
    <mergeCell ref="B27:B28"/>
    <mergeCell ref="C27:C28"/>
    <mergeCell ref="D27:D28"/>
    <mergeCell ref="E27:E28"/>
    <mergeCell ref="F27:F28"/>
    <mergeCell ref="G27:G28"/>
    <mergeCell ref="H27:H28"/>
    <mergeCell ref="B24:B25"/>
    <mergeCell ref="C24:C25"/>
    <mergeCell ref="D24:D25"/>
    <mergeCell ref="E24:E25"/>
    <mergeCell ref="F24:F25"/>
    <mergeCell ref="G24:G25"/>
    <mergeCell ref="I27:I28"/>
    <mergeCell ref="J27:J28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H14:H15"/>
    <mergeCell ref="I14:I15"/>
    <mergeCell ref="J14:J15"/>
    <mergeCell ref="B17:B18"/>
    <mergeCell ref="C17:C18"/>
    <mergeCell ref="D17:D18"/>
    <mergeCell ref="E17:E18"/>
    <mergeCell ref="F17:F18"/>
    <mergeCell ref="G17:G18"/>
    <mergeCell ref="H17:H18"/>
    <mergeCell ref="B14:B15"/>
    <mergeCell ref="C14:C15"/>
    <mergeCell ref="D14:D15"/>
    <mergeCell ref="E14:E15"/>
    <mergeCell ref="F14:F15"/>
    <mergeCell ref="G14:G15"/>
    <mergeCell ref="I17:I18"/>
    <mergeCell ref="J17:J18"/>
    <mergeCell ref="A1:J1"/>
    <mergeCell ref="A2:J2"/>
    <mergeCell ref="A3:J3"/>
    <mergeCell ref="A4:J4"/>
    <mergeCell ref="A5:J5"/>
    <mergeCell ref="A6:J6"/>
    <mergeCell ref="A7:H7"/>
    <mergeCell ref="A8:H8"/>
    <mergeCell ref="A9:A10"/>
    <mergeCell ref="B9:B10"/>
    <mergeCell ref="C9:C10"/>
    <mergeCell ref="D9:D10"/>
    <mergeCell ref="E9:E10"/>
    <mergeCell ref="F9:F10"/>
  </mergeCells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B1" workbookViewId="0">
      <selection activeCell="F21" sqref="F21"/>
    </sheetView>
  </sheetViews>
  <sheetFormatPr defaultRowHeight="15"/>
  <cols>
    <col min="1" max="1" width="28.140625" hidden="1" customWidth="1"/>
    <col min="2" max="2" width="18.5703125" customWidth="1"/>
    <col min="3" max="3" width="32.7109375" customWidth="1"/>
    <col min="4" max="4" width="40.28515625" customWidth="1"/>
    <col min="5" max="5" width="21.140625" customWidth="1"/>
    <col min="7" max="7" width="13.28515625" bestFit="1" customWidth="1"/>
  </cols>
  <sheetData>
    <row r="1" spans="1:7" ht="15.75">
      <c r="A1" s="91" t="s">
        <v>35</v>
      </c>
      <c r="B1" s="91"/>
      <c r="C1" s="91"/>
      <c r="D1" s="91"/>
      <c r="E1" s="91"/>
    </row>
    <row r="2" spans="1:7" ht="15.75">
      <c r="A2" s="90" t="s">
        <v>142</v>
      </c>
      <c r="B2" s="90"/>
      <c r="C2" s="90"/>
      <c r="D2" s="90"/>
      <c r="E2" s="90"/>
    </row>
    <row r="3" spans="1:7" ht="15.75">
      <c r="A3" s="90" t="s">
        <v>34</v>
      </c>
      <c r="B3" s="90"/>
      <c r="C3" s="90"/>
      <c r="D3" s="90"/>
      <c r="E3" s="90"/>
    </row>
    <row r="4" spans="1:7" ht="15.75">
      <c r="A4" s="90" t="s">
        <v>29</v>
      </c>
      <c r="B4" s="90"/>
      <c r="C4" s="90"/>
      <c r="D4" s="90"/>
      <c r="E4" s="90"/>
    </row>
    <row r="5" spans="1:7" ht="15.75">
      <c r="A5" s="90" t="s">
        <v>30</v>
      </c>
      <c r="B5" s="90"/>
      <c r="C5" s="90"/>
      <c r="D5" s="90"/>
      <c r="E5" s="90"/>
    </row>
    <row r="6" spans="1:7" ht="15.75">
      <c r="A6" s="90" t="s">
        <v>194</v>
      </c>
      <c r="B6" s="90"/>
      <c r="C6" s="90"/>
      <c r="D6" s="90"/>
      <c r="E6" s="90"/>
      <c r="F6" s="8"/>
    </row>
    <row r="7" spans="1:7" ht="15.75">
      <c r="B7" s="1"/>
    </row>
    <row r="8" spans="1:7" ht="33" customHeight="1">
      <c r="A8" s="92" t="s">
        <v>119</v>
      </c>
      <c r="B8" s="92"/>
      <c r="C8" s="92"/>
      <c r="D8" s="92"/>
      <c r="E8" s="92"/>
    </row>
    <row r="9" spans="1:7">
      <c r="A9" s="128"/>
      <c r="B9" s="128"/>
      <c r="C9" s="128"/>
      <c r="D9" s="128"/>
      <c r="E9" s="128"/>
    </row>
    <row r="10" spans="1:7" ht="18" customHeight="1">
      <c r="A10" s="2" t="s">
        <v>40</v>
      </c>
      <c r="B10" s="124" t="s">
        <v>38</v>
      </c>
      <c r="C10" s="125"/>
      <c r="D10" s="126" t="s">
        <v>47</v>
      </c>
      <c r="E10" s="126" t="s">
        <v>39</v>
      </c>
    </row>
    <row r="11" spans="1:7" ht="94.5">
      <c r="A11" s="2" t="s">
        <v>41</v>
      </c>
      <c r="B11" s="31" t="s">
        <v>55</v>
      </c>
      <c r="C11" s="31" t="s">
        <v>48</v>
      </c>
      <c r="D11" s="127"/>
      <c r="E11" s="127"/>
    </row>
    <row r="12" spans="1:7" ht="18.75" customHeight="1">
      <c r="A12" s="2" t="s">
        <v>42</v>
      </c>
      <c r="B12" s="54">
        <v>1</v>
      </c>
      <c r="C12" s="54">
        <v>2</v>
      </c>
      <c r="D12" s="54">
        <v>3</v>
      </c>
      <c r="E12" s="54">
        <v>4</v>
      </c>
    </row>
    <row r="13" spans="1:7" ht="63.75" customHeight="1">
      <c r="A13" s="2" t="s">
        <v>43</v>
      </c>
      <c r="B13" s="55">
        <v>914</v>
      </c>
      <c r="C13" s="56"/>
      <c r="D13" s="57" t="s">
        <v>37</v>
      </c>
      <c r="E13" s="56"/>
    </row>
    <row r="14" spans="1:7" ht="32.25" customHeight="1">
      <c r="A14" s="2" t="s">
        <v>44</v>
      </c>
      <c r="B14" s="58">
        <v>914</v>
      </c>
      <c r="C14" s="55" t="s">
        <v>49</v>
      </c>
      <c r="D14" s="57" t="s">
        <v>50</v>
      </c>
      <c r="E14" s="59">
        <v>913707.31</v>
      </c>
    </row>
    <row r="15" spans="1:7" ht="30.75" customHeight="1">
      <c r="A15" s="2" t="s">
        <v>45</v>
      </c>
      <c r="B15" s="58">
        <v>914</v>
      </c>
      <c r="C15" s="58" t="s">
        <v>51</v>
      </c>
      <c r="D15" s="60" t="s">
        <v>52</v>
      </c>
      <c r="E15" s="61">
        <v>7749890.96</v>
      </c>
      <c r="G15" s="9"/>
    </row>
    <row r="16" spans="1:7" ht="33.75" customHeight="1">
      <c r="A16" s="2" t="s">
        <v>46</v>
      </c>
      <c r="B16" s="58">
        <v>914</v>
      </c>
      <c r="C16" s="58" t="s">
        <v>53</v>
      </c>
      <c r="D16" s="60" t="s">
        <v>54</v>
      </c>
      <c r="E16" s="61">
        <v>8663598.2699999996</v>
      </c>
    </row>
  </sheetData>
  <mergeCells count="11">
    <mergeCell ref="B10:C10"/>
    <mergeCell ref="D10:D11"/>
    <mergeCell ref="E10:E11"/>
    <mergeCell ref="A1:E1"/>
    <mergeCell ref="A2:E2"/>
    <mergeCell ref="A3:E3"/>
    <mergeCell ref="A4:E4"/>
    <mergeCell ref="A6:E6"/>
    <mergeCell ref="A8:E8"/>
    <mergeCell ref="A5:E5"/>
    <mergeCell ref="A9:E9"/>
  </mergeCells>
  <phoneticPr fontId="4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 вед</vt:lpstr>
      <vt:lpstr>Источники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2019-05-06T11:25:13Z</cp:lastPrinted>
  <dcterms:created xsi:type="dcterms:W3CDTF">2016-06-27T10:52:24Z</dcterms:created>
  <dcterms:modified xsi:type="dcterms:W3CDTF">2019-05-06T11:25:19Z</dcterms:modified>
</cp:coreProperties>
</file>