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95" yWindow="15" windowWidth="13920" windowHeight="12765" activeTab="1"/>
  </bookViews>
  <sheets>
    <sheet name="Доходы" sheetId="1" r:id="rId1"/>
    <sheet name="Расходы " sheetId="27" r:id="rId2"/>
    <sheet name="Источники" sheetId="16" r:id="rId3"/>
  </sheets>
  <definedNames>
    <definedName name="_xlnm.Print_Area" localSheetId="0">Доходы!$A$1:$E$53</definedName>
    <definedName name="_xlnm.Print_Area" localSheetId="2">Источники!$A$1:$E$16</definedName>
    <definedName name="_xlnm.Print_Area" localSheetId="1">'Расходы '!$A$1:$J$94</definedName>
  </definedNames>
  <calcPr calcId="124519"/>
</workbook>
</file>

<file path=xl/calcChain.xml><?xml version="1.0" encoding="utf-8"?>
<calcChain xmlns="http://schemas.openxmlformats.org/spreadsheetml/2006/main">
  <c r="J94" i="27"/>
  <c r="J88"/>
  <c r="J86"/>
  <c r="J84"/>
  <c r="J82"/>
  <c r="J81"/>
  <c r="J79"/>
  <c r="J77"/>
  <c r="J75"/>
  <c r="J73"/>
  <c r="J71"/>
  <c r="J69"/>
  <c r="J70"/>
  <c r="J68"/>
  <c r="J63"/>
  <c r="J61"/>
  <c r="J60"/>
  <c r="J59"/>
  <c r="J57"/>
  <c r="J55"/>
  <c r="J53"/>
  <c r="J52"/>
  <c r="J50"/>
  <c r="J49"/>
  <c r="J48"/>
  <c r="J44"/>
  <c r="J42"/>
  <c r="J41"/>
  <c r="J40"/>
  <c r="J38"/>
  <c r="J37"/>
  <c r="J36"/>
  <c r="J35"/>
  <c r="J33"/>
  <c r="J32"/>
  <c r="J31"/>
  <c r="J30"/>
  <c r="J28"/>
  <c r="J26"/>
  <c r="J24"/>
  <c r="J23"/>
  <c r="J21"/>
  <c r="J19"/>
  <c r="J17"/>
  <c r="J16"/>
  <c r="J15"/>
  <c r="J13"/>
  <c r="J12"/>
  <c r="J11"/>
  <c r="J10"/>
  <c r="E14" i="16" l="1"/>
  <c r="I63" i="27"/>
  <c r="I81"/>
  <c r="I70"/>
  <c r="I60"/>
  <c r="I59" s="1"/>
  <c r="I52"/>
  <c r="I49"/>
  <c r="I45"/>
  <c r="I41"/>
  <c r="I37"/>
  <c r="I36" s="1"/>
  <c r="I32"/>
  <c r="I31" s="1"/>
  <c r="I23"/>
  <c r="I16"/>
  <c r="I12"/>
  <c r="H41"/>
  <c r="H40" s="1"/>
  <c r="G10"/>
  <c r="G40"/>
  <c r="G41"/>
  <c r="G70"/>
  <c r="G69" s="1"/>
  <c r="G68" s="1"/>
  <c r="G63" s="1"/>
  <c r="G81"/>
  <c r="G91"/>
  <c r="G90" s="1"/>
  <c r="G65"/>
  <c r="G64" s="1"/>
  <c r="G60"/>
  <c r="G59" s="1"/>
  <c r="G52"/>
  <c r="G49"/>
  <c r="G37"/>
  <c r="G36" s="1"/>
  <c r="G32"/>
  <c r="G31" s="1"/>
  <c r="G23"/>
  <c r="G16"/>
  <c r="G12"/>
  <c r="H11"/>
  <c r="H45"/>
  <c r="G45"/>
  <c r="H32"/>
  <c r="H31" s="1"/>
  <c r="H12"/>
  <c r="H91"/>
  <c r="H90" s="1"/>
  <c r="H81"/>
  <c r="H70"/>
  <c r="H65"/>
  <c r="H64" s="1"/>
  <c r="H60"/>
  <c r="H59" s="1"/>
  <c r="H52"/>
  <c r="H49"/>
  <c r="H37"/>
  <c r="H36" s="1"/>
  <c r="H23"/>
  <c r="H16"/>
  <c r="I69" l="1"/>
  <c r="I68" s="1"/>
  <c r="I48"/>
  <c r="I40"/>
  <c r="I11"/>
  <c r="G94"/>
  <c r="G48"/>
  <c r="G11"/>
  <c r="H69"/>
  <c r="H68" s="1"/>
  <c r="H63" s="1"/>
  <c r="H48"/>
  <c r="H10" s="1"/>
  <c r="H94" s="1"/>
  <c r="I10" l="1"/>
  <c r="I94" s="1"/>
  <c r="E38" i="1" l="1"/>
  <c r="E37"/>
  <c r="E53"/>
  <c r="D12"/>
  <c r="D37"/>
  <c r="D38"/>
  <c r="C37"/>
  <c r="C38"/>
  <c r="C12"/>
  <c r="D47"/>
  <c r="C47"/>
  <c r="D51"/>
  <c r="D34"/>
  <c r="D33" s="1"/>
  <c r="D35"/>
  <c r="D14"/>
  <c r="E52"/>
  <c r="E41"/>
  <c r="E43"/>
  <c r="E46"/>
  <c r="E49"/>
  <c r="E31"/>
  <c r="E32"/>
  <c r="E36"/>
  <c r="E28"/>
  <c r="E23"/>
  <c r="E25"/>
  <c r="E15"/>
  <c r="E16"/>
  <c r="E20"/>
  <c r="E51" l="1"/>
  <c r="C51"/>
  <c r="D50"/>
  <c r="E50" s="1"/>
  <c r="C50"/>
  <c r="D48"/>
  <c r="E48" s="1"/>
  <c r="C48"/>
  <c r="D45"/>
  <c r="C45"/>
  <c r="C44" s="1"/>
  <c r="E42"/>
  <c r="C40"/>
  <c r="C35"/>
  <c r="D30"/>
  <c r="C30"/>
  <c r="D29"/>
  <c r="E29" s="1"/>
  <c r="C29"/>
  <c r="D27"/>
  <c r="C27"/>
  <c r="C26" s="1"/>
  <c r="D24"/>
  <c r="E24" s="1"/>
  <c r="C24"/>
  <c r="D22"/>
  <c r="E22" s="1"/>
  <c r="C22"/>
  <c r="C21" s="1"/>
  <c r="D19"/>
  <c r="E19" s="1"/>
  <c r="C19"/>
  <c r="E14"/>
  <c r="C14"/>
  <c r="C13"/>
  <c r="C39" l="1"/>
  <c r="E40"/>
  <c r="C34"/>
  <c r="E35"/>
  <c r="C18"/>
  <c r="D21"/>
  <c r="E30"/>
  <c r="D18"/>
  <c r="E18" s="1"/>
  <c r="E21"/>
  <c r="D26"/>
  <c r="E26" s="1"/>
  <c r="E27"/>
  <c r="D44"/>
  <c r="E45"/>
  <c r="E47"/>
  <c r="D39"/>
  <c r="D13"/>
  <c r="E13" s="1"/>
  <c r="C33" l="1"/>
  <c r="E34"/>
  <c r="E39"/>
  <c r="E44"/>
  <c r="E33" l="1"/>
  <c r="C53"/>
  <c r="E12"/>
  <c r="D53" l="1"/>
</calcChain>
</file>

<file path=xl/sharedStrings.xml><?xml version="1.0" encoding="utf-8"?>
<sst xmlns="http://schemas.openxmlformats.org/spreadsheetml/2006/main" count="357" uniqueCount="222">
  <si>
    <t>Код</t>
  </si>
  <si>
    <t>Наименование доходов</t>
  </si>
  <si>
    <t>000 1 00 00000 00 0000 000</t>
  </si>
  <si>
    <t>НАЛОГОВЫЕ И НЕНАЛОГОВЫЕ ДОХОДЫ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</si>
  <si>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</si>
  <si>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 которых исчисление и уплата налога  осуществляется в соответствии со статьями 227, 227.1 и 228 Налогового кодекса Российской Федерации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</si>
  <si>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</si>
  <si>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</si>
  <si>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</si>
  <si>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</si>
  <si>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</si>
  <si>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</si>
  <si>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</si>
  <si>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</si>
  <si>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</si>
  <si>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</si>
  <si>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914 1 08 04020 01 0000 110</t>
  </si>
  <si>
    <t>Государственная пошлина за совершение нотариальных действий должностными лицами органов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</si>
  <si>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</si>
  <si>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</si>
  <si>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914 1 11 05035 10 0000 120</t>
  </si>
  <si>
    <t xml:space="preserve">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 автономных учреждений)</t>
  </si>
  <si>
    <t>000 2 00 00000 00 0000 000</t>
  </si>
  <si>
    <t>БЕЗВОЗМЕЗДНЫЕ ПОСТУПЛЕНИЯ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</si>
  <si>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</si>
  <si>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</si>
  <si>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</si>
  <si>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</si>
  <si>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</si>
  <si>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</si>
  <si>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</si>
  <si>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Единый сельскохозяйственный налог</t>
  </si>
  <si>
    <t>Приложение №1</t>
  </si>
  <si>
    <t>Сабиновского  сельского поселения</t>
  </si>
  <si>
    <t>Приложение №3</t>
  </si>
  <si>
    <t>Наименование</t>
  </si>
  <si>
    <t>Администрация Сабиновского сельского поселения Лежневского муниципального района Ивановской области</t>
  </si>
  <si>
    <t>Код классификации источников финансирования дефицитов бюджетов</t>
  </si>
  <si>
    <t>Сумма (руб.)</t>
  </si>
  <si>
    <t>000 01 05 02 00 00 0000 500</t>
  </si>
  <si>
    <t>000 01 05 02 01 00 0000 510</t>
  </si>
  <si>
    <t>013 01 05 02 01 10 0000 510</t>
  </si>
  <si>
    <t>000 01 05 00 00 00 0000 600</t>
  </si>
  <si>
    <t>000 01 05 02 00 00 0000 600</t>
  </si>
  <si>
    <t>000 01 05 02 01 00 0000 610</t>
  </si>
  <si>
    <t>013 01 05 02 01 10 0000 610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</si>
  <si>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</si>
  <si>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</si>
  <si>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</si>
  <si>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Изменение остатков средств на счёте по  учёту средств  бюджета</t>
  </si>
  <si>
    <t>01 05 02 01 10 0000 510</t>
  </si>
  <si>
    <t>Увеличение прочих остатков денежных средств бюджета поселения</t>
  </si>
  <si>
    <t>01 05 02 01 10 0000 610</t>
  </si>
  <si>
    <t>Уменьшение прочих остатков денежных средств бюджета поселения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</si>
  <si>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</si>
  <si>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</si>
  <si>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</si>
  <si>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</si>
  <si>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</si>
  <si>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</si>
  <si>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</si>
  <si>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</si>
  <si>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</si>
  <si>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</si>
  <si>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</si>
  <si>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</si>
  <si>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</si>
  <si>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</si>
  <si>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</si>
  <si>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</si>
  <si>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</si>
  <si>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</si>
  <si>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</si>
  <si>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</si>
  <si>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</si>
  <si>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</si>
  <si>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</si>
  <si>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t>Мероприятия в области здравоохранения, спорта и физической культуры, туризма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</si>
  <si>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</si>
  <si>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</si>
  <si>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</si>
  <si>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</si>
  <si>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</si>
  <si>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</si>
  <si>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</si>
  <si>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</si>
  <si>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</si>
  <si>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</si>
  <si>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08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</si>
  <si>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</si>
  <si>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</si>
  <si>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</si>
  <si>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</si>
  <si>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</si>
  <si>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</si>
  <si>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Межбюджетные трансферты, передаваемые бюджетам сельских поселений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</si>
  <si>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</si>
  <si>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</si>
  <si>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0110102000</t>
  </si>
  <si>
    <t>0110104000</t>
  </si>
  <si>
    <t>0120127000</t>
  </si>
  <si>
    <t>0130122300</t>
  </si>
  <si>
    <t>0130222400</t>
  </si>
  <si>
    <t>0110229630</t>
  </si>
  <si>
    <t>0110222200</t>
  </si>
  <si>
    <t>0110229640</t>
  </si>
  <si>
    <t>0110570020</t>
  </si>
  <si>
    <t>0140200260</t>
  </si>
  <si>
    <t>0140300280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</si>
  <si>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</si>
  <si>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</si>
  <si>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</si>
  <si>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</si>
  <si>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</si>
  <si>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</si>
  <si>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</si>
  <si>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</si>
  <si>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</si>
  <si>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</si>
  <si>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</si>
  <si>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</si>
  <si>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4190051180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</si>
  <si>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</si>
  <si>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</si>
  <si>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</si>
  <si>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</si>
  <si>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к решению Совета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</si>
  <si>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</si>
  <si>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</si>
  <si>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</si>
  <si>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</si>
  <si>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</si>
  <si>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</si>
  <si>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</si>
  <si>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</si>
  <si>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182 1 01 02030 01 0000 110</t>
  </si>
  <si>
    <t>Иные межбюджетные трансферты</t>
  </si>
  <si>
    <t>Отчет об исполнении бюджета Сабиновского сельского поселения Лежневского муниципального района Ивановской области</t>
  </si>
  <si>
    <t>Отношение исполненных значений к плану в %</t>
  </si>
  <si>
    <t>Дорожное хозяйство (дорожные фонды)</t>
  </si>
  <si>
    <t>НАЦИОНАЛЬНАЯ ЭКОНОМИКА</t>
  </si>
  <si>
    <t>09</t>
  </si>
  <si>
    <t>Осуществление дорожной деятельности в отношении автомобильных дорог местного значения в границах населенных пунктов</t>
  </si>
  <si>
    <t>4190096011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</si>
  <si>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</si>
  <si>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4190096012</t>
  </si>
  <si>
    <t>Коммунальное хозяйство</t>
  </si>
  <si>
    <t>Организация в границах поселения водоснабжения населения</t>
  </si>
  <si>
    <t>4190096055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</si>
  <si>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</si>
  <si>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0140280340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</si>
  <si>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</si>
  <si>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01402S0340</t>
  </si>
  <si>
    <t>0140480340</t>
  </si>
  <si>
    <t>01404S0340</t>
  </si>
  <si>
    <t>ОБРАЗОВАНИЕ</t>
  </si>
  <si>
    <t>Молодежная политика и оздоровление детей</t>
  </si>
  <si>
    <t>Обеспечение мероприятий в области молодёжной политики</t>
  </si>
  <si>
    <t>07</t>
  </si>
  <si>
    <t>0140100250</t>
  </si>
  <si>
    <t>Приложение №2</t>
  </si>
  <si>
    <t>Доходы  бюджета Сабиновского сельского поселения по кодам классификации доходов бюджетов за 2019 год</t>
  </si>
  <si>
    <t>Прочие доходы от компенсации затрат бюджетов сельских поселений</t>
  </si>
  <si>
    <t>000 2 02 10000 00 0000 150</t>
  </si>
  <si>
    <t>914 2 02 15001 10 0000 150</t>
  </si>
  <si>
    <t>914 2 02 15002 10 0000 150</t>
  </si>
  <si>
    <t>000 2 02 20000 00 0000 150</t>
  </si>
  <si>
    <t>000 2 02 30000 00 0000 150</t>
  </si>
  <si>
    <t>914 2 02 35118 10 0000 150</t>
  </si>
  <si>
    <t>000 2 02 40000 00 0000 150</t>
  </si>
  <si>
    <t>914 2 02 40014 10 0000 150</t>
  </si>
  <si>
    <t>000 1 01 02000 01 0000 110</t>
  </si>
  <si>
    <t>Налог на доходы физических лиц</t>
  </si>
  <si>
    <t>Налог на доходы физических лиц с доходов, полученныхфизичискими лицами в соответствии со статьей 228 Налогового кодекса Российской Федерации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</si>
  <si>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</si>
  <si>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</si>
  <si>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</si>
  <si>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</si>
  <si>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</si>
  <si>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</si>
  <si>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</si>
  <si>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</si>
  <si>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
000 1 13 00000 00 0000 000
</t>
  </si>
  <si>
    <t>ДОХОДЫ ОТ ОКАЗАНИЯ ПЛАТНЫХ УСЛУГ И КОМПЕНСАЦИИ ЗАТРАТ ГОСУДАРСТВА</t>
  </si>
  <si>
    <t xml:space="preserve">
000 1 13 02000 00 0000 000
</t>
  </si>
  <si>
    <t>Доходы от компенсации затрат государства</t>
  </si>
  <si>
    <t xml:space="preserve">000 1 13 02990 00 0000 130
</t>
  </si>
  <si>
    <t>Прочие доходы от компенсации затрат государства</t>
  </si>
  <si>
    <t>914 1 13 02995 10 0000 130</t>
  </si>
  <si>
    <t>000 2 02 15001 00 0000 150</t>
  </si>
  <si>
    <t>Дотации на выравнивание бюджетной обеспеченности</t>
  </si>
  <si>
    <t>000 2 02 15002 00 0000 150</t>
  </si>
  <si>
    <t>Дотации бюджетам на поддержку мер по обеспечению сбалансированности бюджетов</t>
  </si>
  <si>
    <t>000 2 02 29999 00 0000 150</t>
  </si>
  <si>
    <t>Прочие субсидии</t>
  </si>
  <si>
    <t>914 2 02 29999 10 0000 150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</si>
  <si>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</si>
  <si>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</si>
  <si>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</si>
  <si>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</si>
  <si>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Исполнено  за 2019 год</t>
  </si>
  <si>
    <t>от  «20» февраля 2020 г.  №10</t>
  </si>
  <si>
    <t>Утверждено на 2019 год</t>
  </si>
  <si>
    <t>Расходы бюджета Сабиновского сельского поселения по расходам за 2019 год</t>
  </si>
  <si>
    <t>от  «20» февраля 2020 г.  № 10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</si>
  <si>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</si>
  <si>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>Расходы на исполнение судебных актов</t>
  </si>
  <si>
    <t>13</t>
  </si>
  <si>
    <t>4190096013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</si>
  <si>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</si>
  <si>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</si>
  <si>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</si>
  <si>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4190096060</t>
  </si>
  <si>
    <t>Расходы на содержание мест захоронения</t>
  </si>
  <si>
    <t>4190096057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</si>
  <si>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</si>
  <si>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</si>
  <si>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Утверждено Решением о Бюджете №47 от 28.12.2018г</t>
  </si>
  <si>
    <t xml:space="preserve">Бюджетные ассигнования на 2019 год  </t>
  </si>
  <si>
    <t>Исполнено за 2019 год</t>
  </si>
  <si>
    <t>-</t>
  </si>
  <si>
    <t>Источники внутреннего финансирования дефицита
бюджета  Сабиновского сельского поселения на 2019 год и плановый период 2020 и 2021 годов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</si>
</sst>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" fontId="6" fillId="0" borderId="7">
      <alignment horizontal="center" vertical="center" wrapText="1" shrinkToFit="1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2" borderId="0">
      <alignment vertical="center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vertical="center"/>
    </xf>
    <xf numFmtId="0" fontId="8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left" vertical="center" wrapText="1"/>
    </xf>
    <xf numFmtId="0" fontId="9" fillId="0" borderId="0">
      <alignment horizontal="center" vertical="center" wrapText="1"/>
    </xf>
    <xf numFmtId="0" fontId="6" fillId="0" borderId="8">
      <alignment vertical="center"/>
    </xf>
    <xf numFmtId="0" fontId="6" fillId="0" borderId="9">
      <alignment horizontal="center" vertical="center" wrapText="1"/>
    </xf>
    <xf numFmtId="0" fontId="6" fillId="0" borderId="10">
      <alignment horizontal="center" vertical="center" wrapText="1"/>
    </xf>
    <xf numFmtId="0" fontId="8" fillId="2" borderId="11">
      <alignment vertical="center"/>
    </xf>
    <xf numFmtId="49" fontId="11" fillId="0" borderId="9">
      <alignment vertical="center" wrapText="1"/>
    </xf>
    <xf numFmtId="0" fontId="8" fillId="2" borderId="12">
      <alignment vertical="center"/>
    </xf>
    <xf numFmtId="49" fontId="12" fillId="0" borderId="13">
      <alignment horizontal="left" vertical="center" wrapText="1" indent="1"/>
    </xf>
    <xf numFmtId="0" fontId="8" fillId="2" borderId="14">
      <alignment vertical="center"/>
    </xf>
    <xf numFmtId="0" fontId="8" fillId="0" borderId="0">
      <alignment vertical="center"/>
    </xf>
    <xf numFmtId="0" fontId="11" fillId="0" borderId="0">
      <alignment horizontal="left" vertical="center" wrapText="1"/>
    </xf>
    <xf numFmtId="0" fontId="9" fillId="0" borderId="0">
      <alignment vertical="center"/>
    </xf>
    <xf numFmtId="0" fontId="6" fillId="0" borderId="0">
      <alignment vertical="center" wrapText="1"/>
    </xf>
    <xf numFmtId="0" fontId="6" fillId="0" borderId="8">
      <alignment horizontal="left" vertical="center" wrapText="1"/>
    </xf>
    <xf numFmtId="0" fontId="6" fillId="0" borderId="15">
      <alignment horizontal="left" vertical="center" wrapText="1"/>
    </xf>
    <xf numFmtId="0" fontId="6" fillId="0" borderId="12">
      <alignment vertical="center" wrapText="1"/>
    </xf>
    <xf numFmtId="0" fontId="6" fillId="0" borderId="16">
      <alignment horizontal="center" vertical="center" wrapText="1"/>
    </xf>
    <xf numFmtId="1" fontId="11" fillId="0" borderId="9">
      <alignment horizontal="center" vertical="center" shrinkToFit="1"/>
      <protection locked="0"/>
    </xf>
    <xf numFmtId="0" fontId="8" fillId="2" borderId="15">
      <alignment vertical="center"/>
    </xf>
    <xf numFmtId="1" fontId="12" fillId="0" borderId="9">
      <alignment horizontal="center" vertical="center" shrinkToFit="1"/>
    </xf>
    <xf numFmtId="0" fontId="8" fillId="2" borderId="0">
      <alignment vertical="center" shrinkToFit="1"/>
    </xf>
    <xf numFmtId="49" fontId="6" fillId="0" borderId="0">
      <alignment vertical="center" wrapText="1"/>
    </xf>
    <xf numFmtId="49" fontId="6" fillId="0" borderId="12">
      <alignment vertical="center" wrapText="1"/>
    </xf>
    <xf numFmtId="4" fontId="11" fillId="0" borderId="9">
      <alignment horizontal="right" vertical="center" shrinkToFit="1"/>
      <protection locked="0"/>
    </xf>
    <xf numFmtId="4" fontId="12" fillId="0" borderId="9">
      <alignment horizontal="right" vertical="center" shrinkToFit="1"/>
    </xf>
    <xf numFmtId="0" fontId="13" fillId="0" borderId="0">
      <alignment horizontal="center" vertical="center" wrapText="1"/>
    </xf>
    <xf numFmtId="0" fontId="6" fillId="0" borderId="17">
      <alignment vertical="center"/>
    </xf>
    <xf numFmtId="0" fontId="6" fillId="0" borderId="18">
      <alignment horizontal="right" vertical="center"/>
    </xf>
    <xf numFmtId="0" fontId="6" fillId="0" borderId="8">
      <alignment horizontal="right" vertical="center"/>
    </xf>
    <xf numFmtId="0" fontId="6" fillId="0" borderId="16">
      <alignment horizontal="center" vertical="center"/>
    </xf>
    <xf numFmtId="49" fontId="6" fillId="0" borderId="19">
      <alignment horizontal="center" vertical="center"/>
    </xf>
    <xf numFmtId="0" fontId="6" fillId="0" borderId="7">
      <alignment horizontal="center" vertical="center"/>
    </xf>
    <xf numFmtId="1" fontId="6" fillId="0" borderId="7">
      <alignment horizontal="center" vertical="center"/>
    </xf>
    <xf numFmtId="1" fontId="6" fillId="0" borderId="7">
      <alignment horizontal="center" vertical="center" shrinkToFit="1"/>
    </xf>
    <xf numFmtId="49" fontId="6" fillId="0" borderId="7">
      <alignment horizontal="center" vertical="center"/>
    </xf>
    <xf numFmtId="0" fontId="6" fillId="0" borderId="20">
      <alignment horizontal="center" vertical="center"/>
    </xf>
    <xf numFmtId="0" fontId="6" fillId="0" borderId="21">
      <alignment vertical="center"/>
    </xf>
    <xf numFmtId="0" fontId="6" fillId="0" borderId="9">
      <alignment horizontal="center" vertical="center" wrapText="1"/>
    </xf>
    <xf numFmtId="0" fontId="6" fillId="0" borderId="22">
      <alignment horizontal="center" vertical="center" wrapText="1"/>
    </xf>
    <xf numFmtId="0" fontId="14" fillId="0" borderId="8">
      <alignment horizontal="right" vertical="center"/>
    </xf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/>
    <xf numFmtId="43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16" fillId="0" borderId="0" xfId="0" applyFont="1"/>
    <xf numFmtId="43" fontId="2" fillId="0" borderId="1" xfId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 wrapText="1"/>
    </xf>
    <xf numFmtId="43" fontId="17" fillId="0" borderId="1" xfId="1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43" fontId="19" fillId="0" borderId="1" xfId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3" fontId="1" fillId="0" borderId="2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3" fontId="18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7" fillId="0" borderId="1" xfId="0" applyFont="1" applyBorder="1" applyAlignment="1">
      <alignment horizontal="center" wrapText="1"/>
    </xf>
    <xf numFmtId="2" fontId="23" fillId="0" borderId="1" xfId="59" applyNumberFormat="1" applyFont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2" fontId="23" fillId="0" borderId="2" xfId="0" applyNumberFormat="1" applyFont="1" applyBorder="1" applyAlignment="1">
      <alignment horizontal="center" vertical="top"/>
    </xf>
    <xf numFmtId="2" fontId="23" fillId="0" borderId="3" xfId="0" applyNumberFormat="1" applyFont="1" applyBorder="1" applyAlignment="1">
      <alignment horizontal="center" vertical="top"/>
    </xf>
    <xf numFmtId="43" fontId="1" fillId="0" borderId="2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2" fillId="0" borderId="24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/>
    </xf>
  </cellXfs>
  <cellStyles count="60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Процентный" xfId="59" builtinId="5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opLeftCell="A2" workbookViewId="0">
      <selection activeCell="H13" sqref="H13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7" max="8" width="14.7109375" bestFit="1" customWidth="1"/>
  </cols>
  <sheetData>
    <row r="1" spans="1:5" ht="15.75">
      <c r="A1" s="68" t="s">
        <v>32</v>
      </c>
      <c r="B1" s="68"/>
      <c r="C1" s="68"/>
      <c r="D1" s="68"/>
      <c r="E1" s="68"/>
    </row>
    <row r="2" spans="1:5" ht="15.75">
      <c r="A2" s="67" t="s">
        <v>126</v>
      </c>
      <c r="B2" s="67"/>
      <c r="C2" s="67"/>
      <c r="D2" s="67"/>
      <c r="E2" s="67"/>
    </row>
    <row r="3" spans="1:5" ht="15.75">
      <c r="A3" s="67" t="s">
        <v>33</v>
      </c>
      <c r="B3" s="67"/>
      <c r="C3" s="67"/>
      <c r="D3" s="67"/>
      <c r="E3" s="67"/>
    </row>
    <row r="4" spans="1:5" ht="15.75">
      <c r="A4" s="67" t="s">
        <v>29</v>
      </c>
      <c r="B4" s="67"/>
      <c r="C4" s="67"/>
      <c r="D4" s="67"/>
      <c r="E4" s="67"/>
    </row>
    <row r="5" spans="1:5" ht="15.75">
      <c r="A5" s="67" t="s">
        <v>30</v>
      </c>
      <c r="B5" s="67"/>
      <c r="C5" s="67"/>
      <c r="D5" s="67"/>
      <c r="E5" s="67"/>
    </row>
    <row r="6" spans="1:5" ht="15.75">
      <c r="A6" s="67" t="s">
        <v>201</v>
      </c>
      <c r="B6" s="67"/>
      <c r="C6" s="67"/>
      <c r="D6" s="67"/>
      <c r="E6" s="67"/>
    </row>
    <row r="7" spans="1:5" ht="15.75">
      <c r="A7" s="56"/>
      <c r="B7" s="24"/>
      <c r="C7" s="56"/>
      <c r="D7" s="56"/>
      <c r="E7" s="56"/>
    </row>
    <row r="8" spans="1:5" ht="30" customHeight="1">
      <c r="A8" s="69" t="s">
        <v>137</v>
      </c>
      <c r="B8" s="69"/>
      <c r="C8" s="69"/>
      <c r="D8" s="69"/>
      <c r="E8" s="69"/>
    </row>
    <row r="9" spans="1:5" ht="15.75">
      <c r="A9" s="70" t="s">
        <v>161</v>
      </c>
      <c r="B9" s="70"/>
      <c r="C9" s="70"/>
      <c r="D9" s="70"/>
      <c r="E9" s="70"/>
    </row>
    <row r="10" spans="1:5" ht="15.75" hidden="1" customHeight="1">
      <c r="A10" s="65" t="s">
        <v>0</v>
      </c>
      <c r="B10" s="65" t="s">
        <v>1</v>
      </c>
      <c r="C10" s="62" t="s">
        <v>38</v>
      </c>
      <c r="D10" s="63"/>
      <c r="E10" s="64"/>
    </row>
    <row r="11" spans="1:5" ht="68.25" customHeight="1">
      <c r="A11" s="66"/>
      <c r="B11" s="66"/>
      <c r="C11" s="15" t="s">
        <v>202</v>
      </c>
      <c r="D11" s="15" t="s">
        <v>200</v>
      </c>
      <c r="E11" s="15" t="s">
        <v>138</v>
      </c>
    </row>
    <row r="12" spans="1:5" ht="16.5" customHeight="1">
      <c r="A12" s="15" t="s">
        <v>2</v>
      </c>
      <c r="B12" s="39" t="s">
        <v>3</v>
      </c>
      <c r="C12" s="43">
        <f>C13+C18+C26+C29+C33</f>
        <v>2633127.3899999997</v>
      </c>
      <c r="D12" s="43">
        <f>D13+D18+D26+D29+G2+D34</f>
        <v>2627171.2399999998</v>
      </c>
      <c r="E12" s="43">
        <f>D12/C12*100</f>
        <v>99.773799398288901</v>
      </c>
    </row>
    <row r="13" spans="1:5" s="4" customFormat="1" ht="16.5" customHeight="1">
      <c r="A13" s="15" t="s">
        <v>110</v>
      </c>
      <c r="B13" s="39" t="s">
        <v>111</v>
      </c>
      <c r="C13" s="43">
        <f>C14</f>
        <v>1565805.71</v>
      </c>
      <c r="D13" s="43">
        <f t="shared" ref="D13" si="0">D14</f>
        <v>1566879.73</v>
      </c>
      <c r="E13" s="43">
        <f t="shared" ref="E13:E52" si="1">D13/C13*100</f>
        <v>100.0685921626892</v>
      </c>
    </row>
    <row r="14" spans="1:5" ht="16.5" customHeight="1">
      <c r="A14" s="40" t="s">
        <v>171</v>
      </c>
      <c r="B14" s="40" t="s">
        <v>172</v>
      </c>
      <c r="C14" s="44">
        <f>C15+C16</f>
        <v>1565805.71</v>
      </c>
      <c r="D14" s="44">
        <f>D15+D16+D17</f>
        <v>1566879.73</v>
      </c>
      <c r="E14" s="43">
        <f t="shared" si="1"/>
        <v>100.0685921626892</v>
      </c>
    </row>
    <row r="15" spans="1:5" s="6" customFormat="1" ht="62.25" customHeight="1">
      <c r="A15" s="45" t="s">
        <v>4</v>
      </c>
      <c r="B15" s="38" t="s">
        <v>5</v>
      </c>
      <c r="C15" s="46">
        <v>1531679.97</v>
      </c>
      <c r="D15" s="46">
        <v>1531679.97</v>
      </c>
      <c r="E15" s="43">
        <f t="shared" si="1"/>
        <v>100</v>
      </c>
    </row>
    <row r="16" spans="1:5" s="6" customFormat="1" ht="18" customHeight="1">
      <c r="A16" s="45" t="s">
        <v>135</v>
      </c>
      <c r="B16" s="38" t="s">
        <v>173</v>
      </c>
      <c r="C16" s="46">
        <v>34125.74</v>
      </c>
      <c r="D16" s="46">
        <v>34125.74</v>
      </c>
      <c r="E16" s="43">
        <f t="shared" si="1"/>
        <v>100</v>
      </c>
    </row>
    <row r="17" spans="1:11" s="6" customFormat="1" ht="18" customHeight="1">
      <c r="A17" s="45" t="s">
        <v>109</v>
      </c>
      <c r="B17" s="38" t="s">
        <v>31</v>
      </c>
      <c r="C17" s="46"/>
      <c r="D17" s="46">
        <v>1074.02</v>
      </c>
      <c r="E17" s="43"/>
    </row>
    <row r="18" spans="1:11" ht="15.75">
      <c r="A18" s="15" t="s">
        <v>112</v>
      </c>
      <c r="B18" s="39" t="s">
        <v>6</v>
      </c>
      <c r="C18" s="43">
        <f>C19+C21</f>
        <v>957575.22</v>
      </c>
      <c r="D18" s="43">
        <f t="shared" ref="D18" si="2">D19+D21</f>
        <v>958545.04999999993</v>
      </c>
      <c r="E18" s="43">
        <f t="shared" si="1"/>
        <v>100.10127977204758</v>
      </c>
    </row>
    <row r="19" spans="1:11" ht="15.75">
      <c r="A19" s="15" t="s">
        <v>113</v>
      </c>
      <c r="B19" s="39" t="s">
        <v>7</v>
      </c>
      <c r="C19" s="43">
        <f>C20</f>
        <v>144153.88</v>
      </c>
      <c r="D19" s="43">
        <f>D20</f>
        <v>144153.88</v>
      </c>
      <c r="E19" s="43">
        <f t="shared" si="1"/>
        <v>100</v>
      </c>
    </row>
    <row r="20" spans="1:11" ht="61.5" customHeight="1">
      <c r="A20" s="38" t="s">
        <v>8</v>
      </c>
      <c r="B20" s="38" t="s">
        <v>28</v>
      </c>
      <c r="C20" s="46">
        <v>144153.88</v>
      </c>
      <c r="D20" s="46">
        <v>144153.88</v>
      </c>
      <c r="E20" s="43">
        <f t="shared" si="1"/>
        <v>100</v>
      </c>
    </row>
    <row r="21" spans="1:11" ht="15.75">
      <c r="A21" s="15" t="s">
        <v>114</v>
      </c>
      <c r="B21" s="39" t="s">
        <v>9</v>
      </c>
      <c r="C21" s="43">
        <f>C22+C24</f>
        <v>813421.34</v>
      </c>
      <c r="D21" s="43">
        <f t="shared" ref="D21" si="3">D22+D24</f>
        <v>814391.16999999993</v>
      </c>
      <c r="E21" s="43">
        <f t="shared" si="1"/>
        <v>100.11922849233336</v>
      </c>
    </row>
    <row r="22" spans="1:11" ht="15.75">
      <c r="A22" s="40" t="s">
        <v>174</v>
      </c>
      <c r="B22" s="47" t="s">
        <v>175</v>
      </c>
      <c r="C22" s="44">
        <f>C23</f>
        <v>125844.48</v>
      </c>
      <c r="D22" s="44">
        <f>D23</f>
        <v>125844.48</v>
      </c>
      <c r="E22" s="43">
        <f t="shared" si="1"/>
        <v>100</v>
      </c>
    </row>
    <row r="23" spans="1:11" ht="46.5" customHeight="1">
      <c r="A23" s="45" t="s">
        <v>10</v>
      </c>
      <c r="B23" s="38" t="s">
        <v>11</v>
      </c>
      <c r="C23" s="46">
        <v>125844.48</v>
      </c>
      <c r="D23" s="46">
        <v>125844.48</v>
      </c>
      <c r="E23" s="43">
        <f t="shared" si="1"/>
        <v>100</v>
      </c>
      <c r="K23" s="6"/>
    </row>
    <row r="24" spans="1:11" ht="15.75">
      <c r="A24" s="40" t="s">
        <v>176</v>
      </c>
      <c r="B24" s="47" t="s">
        <v>177</v>
      </c>
      <c r="C24" s="44">
        <f>C25</f>
        <v>687576.86</v>
      </c>
      <c r="D24" s="44">
        <f>D25</f>
        <v>688546.69</v>
      </c>
      <c r="E24" s="43">
        <f t="shared" si="1"/>
        <v>100.14105041289491</v>
      </c>
    </row>
    <row r="25" spans="1:11" ht="48.75" customHeight="1">
      <c r="A25" s="45" t="s">
        <v>12</v>
      </c>
      <c r="B25" s="38" t="s">
        <v>13</v>
      </c>
      <c r="C25" s="46">
        <v>687576.86</v>
      </c>
      <c r="D25" s="46">
        <v>688546.69</v>
      </c>
      <c r="E25" s="43">
        <f t="shared" si="1"/>
        <v>100.14105041289491</v>
      </c>
    </row>
    <row r="26" spans="1:11" ht="15.75">
      <c r="A26" s="15" t="s">
        <v>14</v>
      </c>
      <c r="B26" s="39" t="s">
        <v>15</v>
      </c>
      <c r="C26" s="43">
        <f>C27</f>
        <v>200</v>
      </c>
      <c r="D26" s="43">
        <f t="shared" ref="D26:D27" si="4">D27</f>
        <v>200</v>
      </c>
      <c r="E26" s="43">
        <f t="shared" si="1"/>
        <v>100</v>
      </c>
    </row>
    <row r="27" spans="1:11" s="4" customFormat="1" ht="66" customHeight="1">
      <c r="A27" s="40" t="s">
        <v>178</v>
      </c>
      <c r="B27" s="47" t="s">
        <v>179</v>
      </c>
      <c r="C27" s="44">
        <f>C28</f>
        <v>200</v>
      </c>
      <c r="D27" s="44">
        <f t="shared" si="4"/>
        <v>200</v>
      </c>
      <c r="E27" s="43">
        <f t="shared" si="1"/>
        <v>100</v>
      </c>
    </row>
    <row r="28" spans="1:11" ht="94.5" customHeight="1">
      <c r="A28" s="45" t="s">
        <v>16</v>
      </c>
      <c r="B28" s="38" t="s">
        <v>17</v>
      </c>
      <c r="C28" s="46">
        <v>200</v>
      </c>
      <c r="D28" s="46">
        <v>200</v>
      </c>
      <c r="E28" s="43">
        <f t="shared" si="1"/>
        <v>100</v>
      </c>
    </row>
    <row r="29" spans="1:11" s="6" customFormat="1" ht="63">
      <c r="A29" s="15" t="s">
        <v>18</v>
      </c>
      <c r="B29" s="39" t="s">
        <v>19</v>
      </c>
      <c r="C29" s="43">
        <f>SUM(C32)</f>
        <v>104797.71</v>
      </c>
      <c r="D29" s="43">
        <f>SUM(D32)</f>
        <v>96797.71</v>
      </c>
      <c r="E29" s="43">
        <f t="shared" si="1"/>
        <v>92.366245407461662</v>
      </c>
    </row>
    <row r="30" spans="1:11" ht="141.75">
      <c r="A30" s="15" t="s">
        <v>116</v>
      </c>
      <c r="B30" s="39" t="s">
        <v>115</v>
      </c>
      <c r="C30" s="43">
        <f t="shared" ref="C30:D30" si="5">C31</f>
        <v>104797.71</v>
      </c>
      <c r="D30" s="43">
        <f t="shared" si="5"/>
        <v>96797.71</v>
      </c>
      <c r="E30" s="43">
        <f t="shared" si="1"/>
        <v>92.366245407461662</v>
      </c>
    </row>
    <row r="31" spans="1:11" ht="108.75" customHeight="1">
      <c r="A31" s="40" t="s">
        <v>180</v>
      </c>
      <c r="B31" s="47" t="s">
        <v>181</v>
      </c>
      <c r="C31" s="44">
        <v>104797.71</v>
      </c>
      <c r="D31" s="44">
        <v>96797.71</v>
      </c>
      <c r="E31" s="43">
        <f t="shared" si="1"/>
        <v>92.366245407461662</v>
      </c>
    </row>
    <row r="32" spans="1:11" s="4" customFormat="1" ht="95.25" customHeight="1">
      <c r="A32" s="45" t="s">
        <v>20</v>
      </c>
      <c r="B32" s="38" t="s">
        <v>21</v>
      </c>
      <c r="C32" s="46">
        <v>104797.71</v>
      </c>
      <c r="D32" s="46">
        <v>96797.71</v>
      </c>
      <c r="E32" s="43">
        <f t="shared" si="1"/>
        <v>92.366245407461662</v>
      </c>
    </row>
    <row r="33" spans="1:5" ht="47.25">
      <c r="A33" s="15" t="s">
        <v>182</v>
      </c>
      <c r="B33" s="39" t="s">
        <v>183</v>
      </c>
      <c r="C33" s="43">
        <f t="shared" ref="C33:D35" si="6">C34</f>
        <v>4748.75</v>
      </c>
      <c r="D33" s="43">
        <f t="shared" si="6"/>
        <v>4748.75</v>
      </c>
      <c r="E33" s="43">
        <f t="shared" si="1"/>
        <v>100</v>
      </c>
    </row>
    <row r="34" spans="1:5" s="6" customFormat="1" ht="28.5" customHeight="1">
      <c r="A34" s="15" t="s">
        <v>184</v>
      </c>
      <c r="B34" s="39" t="s">
        <v>185</v>
      </c>
      <c r="C34" s="43">
        <f t="shared" si="6"/>
        <v>4748.75</v>
      </c>
      <c r="D34" s="43">
        <f t="shared" si="6"/>
        <v>4748.75</v>
      </c>
      <c r="E34" s="43">
        <f t="shared" si="1"/>
        <v>100</v>
      </c>
    </row>
    <row r="35" spans="1:5" s="4" customFormat="1" ht="31.5">
      <c r="A35" s="40" t="s">
        <v>186</v>
      </c>
      <c r="B35" s="47" t="s">
        <v>187</v>
      </c>
      <c r="C35" s="44">
        <f t="shared" si="6"/>
        <v>4748.75</v>
      </c>
      <c r="D35" s="44">
        <f t="shared" si="6"/>
        <v>4748.75</v>
      </c>
      <c r="E35" s="43">
        <f t="shared" si="1"/>
        <v>100</v>
      </c>
    </row>
    <row r="36" spans="1:5" ht="31.5" customHeight="1">
      <c r="A36" s="40" t="s">
        <v>188</v>
      </c>
      <c r="B36" s="38" t="s">
        <v>162</v>
      </c>
      <c r="C36" s="46">
        <v>4748.75</v>
      </c>
      <c r="D36" s="46">
        <v>4748.75</v>
      </c>
      <c r="E36" s="43">
        <f t="shared" si="1"/>
        <v>100</v>
      </c>
    </row>
    <row r="37" spans="1:5" s="4" customFormat="1" ht="17.25" customHeight="1">
      <c r="A37" s="15" t="s">
        <v>22</v>
      </c>
      <c r="B37" s="39" t="s">
        <v>23</v>
      </c>
      <c r="C37" s="43">
        <f>C38+C47+C50</f>
        <v>7089537.1400000006</v>
      </c>
      <c r="D37" s="43">
        <f t="shared" ref="D37" si="7">D38+D47+D50</f>
        <v>6771908.8399999999</v>
      </c>
      <c r="E37" s="43">
        <f>D37/C37*100</f>
        <v>95.519759700419584</v>
      </c>
    </row>
    <row r="38" spans="1:5" ht="47.25">
      <c r="A38" s="15" t="s">
        <v>24</v>
      </c>
      <c r="B38" s="39" t="s">
        <v>117</v>
      </c>
      <c r="C38" s="43">
        <f>C39+C44</f>
        <v>4245958</v>
      </c>
      <c r="D38" s="43">
        <f t="shared" ref="D38" si="8">D39+D44</f>
        <v>4245958</v>
      </c>
      <c r="E38" s="43">
        <f>D38/C38*100</f>
        <v>100</v>
      </c>
    </row>
    <row r="39" spans="1:5" s="6" customFormat="1" ht="31.5">
      <c r="A39" s="15" t="s">
        <v>163</v>
      </c>
      <c r="B39" s="39" t="s">
        <v>118</v>
      </c>
      <c r="C39" s="43">
        <f>C40+C42</f>
        <v>4037050</v>
      </c>
      <c r="D39" s="43">
        <f t="shared" ref="D39" si="9">D40+D42</f>
        <v>4037050</v>
      </c>
      <c r="E39" s="43">
        <f t="shared" si="1"/>
        <v>100</v>
      </c>
    </row>
    <row r="40" spans="1:5" s="6" customFormat="1" ht="31.5">
      <c r="A40" s="40" t="s">
        <v>189</v>
      </c>
      <c r="B40" s="47" t="s">
        <v>190</v>
      </c>
      <c r="C40" s="44">
        <f>C41</f>
        <v>4015000</v>
      </c>
      <c r="D40" s="44">
        <v>4015000</v>
      </c>
      <c r="E40" s="43">
        <f t="shared" si="1"/>
        <v>100</v>
      </c>
    </row>
    <row r="41" spans="1:5" ht="31.5">
      <c r="A41" s="42" t="s">
        <v>164</v>
      </c>
      <c r="B41" s="38" t="s">
        <v>25</v>
      </c>
      <c r="C41" s="46">
        <v>4015000</v>
      </c>
      <c r="D41" s="46">
        <v>4015000</v>
      </c>
      <c r="E41" s="43">
        <f t="shared" si="1"/>
        <v>100</v>
      </c>
    </row>
    <row r="42" spans="1:5" ht="31.5">
      <c r="A42" s="48" t="s">
        <v>191</v>
      </c>
      <c r="B42" s="47" t="s">
        <v>192</v>
      </c>
      <c r="C42" s="44">
        <v>22050</v>
      </c>
      <c r="D42" s="44">
        <v>22050</v>
      </c>
      <c r="E42" s="43">
        <f t="shared" si="1"/>
        <v>100</v>
      </c>
    </row>
    <row r="43" spans="1:5" ht="47.25">
      <c r="A43" s="42" t="s">
        <v>165</v>
      </c>
      <c r="B43" s="38" t="s">
        <v>96</v>
      </c>
      <c r="C43" s="46">
        <v>22050</v>
      </c>
      <c r="D43" s="46">
        <v>22050</v>
      </c>
      <c r="E43" s="43">
        <f t="shared" si="1"/>
        <v>100</v>
      </c>
    </row>
    <row r="44" spans="1:5" ht="47.25">
      <c r="A44" s="49" t="s">
        <v>166</v>
      </c>
      <c r="B44" s="39" t="s">
        <v>119</v>
      </c>
      <c r="C44" s="43">
        <f>C45</f>
        <v>208908</v>
      </c>
      <c r="D44" s="43">
        <f t="shared" ref="D44:D45" si="10">D45</f>
        <v>208908</v>
      </c>
      <c r="E44" s="43">
        <f t="shared" si="1"/>
        <v>100</v>
      </c>
    </row>
    <row r="45" spans="1:5" ht="15.75">
      <c r="A45" s="48" t="s">
        <v>193</v>
      </c>
      <c r="B45" s="47" t="s">
        <v>194</v>
      </c>
      <c r="C45" s="44">
        <f>C46</f>
        <v>208908</v>
      </c>
      <c r="D45" s="44">
        <f t="shared" si="10"/>
        <v>208908</v>
      </c>
      <c r="E45" s="43">
        <f t="shared" si="1"/>
        <v>100</v>
      </c>
    </row>
    <row r="46" spans="1:5" ht="22.5" customHeight="1">
      <c r="A46" s="42" t="s">
        <v>195</v>
      </c>
      <c r="B46" s="38" t="s">
        <v>97</v>
      </c>
      <c r="C46" s="46">
        <v>208908</v>
      </c>
      <c r="D46" s="46">
        <v>208908</v>
      </c>
      <c r="E46" s="43">
        <f t="shared" si="1"/>
        <v>100</v>
      </c>
    </row>
    <row r="47" spans="1:5" ht="31.5">
      <c r="A47" s="49" t="s">
        <v>167</v>
      </c>
      <c r="B47" s="39" t="s">
        <v>120</v>
      </c>
      <c r="C47" s="43">
        <f>C48</f>
        <v>80220</v>
      </c>
      <c r="D47" s="43">
        <f>D48</f>
        <v>80220</v>
      </c>
      <c r="E47" s="43">
        <f t="shared" si="1"/>
        <v>100</v>
      </c>
    </row>
    <row r="48" spans="1:5" ht="47.25">
      <c r="A48" s="48" t="s">
        <v>196</v>
      </c>
      <c r="B48" s="47" t="s">
        <v>197</v>
      </c>
      <c r="C48" s="44">
        <f>C49</f>
        <v>80220</v>
      </c>
      <c r="D48" s="44">
        <f t="shared" ref="D48" si="11">D49</f>
        <v>80220</v>
      </c>
      <c r="E48" s="43">
        <f t="shared" si="1"/>
        <v>100</v>
      </c>
    </row>
    <row r="49" spans="1:5" ht="63">
      <c r="A49" s="42" t="s">
        <v>168</v>
      </c>
      <c r="B49" s="38" t="s">
        <v>26</v>
      </c>
      <c r="C49" s="46">
        <v>80220</v>
      </c>
      <c r="D49" s="46">
        <v>80220</v>
      </c>
      <c r="E49" s="43">
        <f t="shared" si="1"/>
        <v>100</v>
      </c>
    </row>
    <row r="50" spans="1:5" ht="15.75">
      <c r="A50" s="49" t="s">
        <v>169</v>
      </c>
      <c r="B50" s="39" t="s">
        <v>136</v>
      </c>
      <c r="C50" s="43">
        <f>C51</f>
        <v>2763359.14</v>
      </c>
      <c r="D50" s="43">
        <f t="shared" ref="D50" si="12">D51</f>
        <v>2445730.84</v>
      </c>
      <c r="E50" s="43">
        <f t="shared" si="1"/>
        <v>88.505717718616907</v>
      </c>
    </row>
    <row r="51" spans="1:5" ht="78.75">
      <c r="A51" s="48" t="s">
        <v>198</v>
      </c>
      <c r="B51" s="47" t="s">
        <v>199</v>
      </c>
      <c r="C51" s="44">
        <f>C52</f>
        <v>2763359.14</v>
      </c>
      <c r="D51" s="44">
        <f>D52</f>
        <v>2445730.84</v>
      </c>
      <c r="E51" s="43">
        <f t="shared" si="1"/>
        <v>88.505717718616907</v>
      </c>
    </row>
    <row r="52" spans="1:5" ht="78.75">
      <c r="A52" s="42" t="s">
        <v>170</v>
      </c>
      <c r="B52" s="42" t="s">
        <v>95</v>
      </c>
      <c r="C52" s="46">
        <v>2763359.14</v>
      </c>
      <c r="D52" s="46">
        <v>2445730.84</v>
      </c>
      <c r="E52" s="43">
        <f t="shared" si="1"/>
        <v>88.505717718616907</v>
      </c>
    </row>
    <row r="53" spans="1:5" ht="15.75">
      <c r="A53" s="15" t="s">
        <v>27</v>
      </c>
      <c r="B53" s="38"/>
      <c r="C53" s="43">
        <f>C12+C37</f>
        <v>9722664.5300000012</v>
      </c>
      <c r="D53" s="43">
        <f>D12+D37</f>
        <v>9399080.0800000001</v>
      </c>
      <c r="E53" s="43">
        <f>D53/C53*100</f>
        <v>96.671854212376076</v>
      </c>
    </row>
  </sheetData>
  <mergeCells count="11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4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4"/>
  <sheetViews>
    <sheetView tabSelected="1" topLeftCell="A85" zoomScaleSheetLayoutView="100" workbookViewId="0">
      <selection activeCell="A10" sqref="A10"/>
    </sheetView>
  </sheetViews>
  <sheetFormatPr defaultRowHeight="15"/>
  <cols>
    <col min="1" max="1" width="46.42578125" style="5" customWidth="1"/>
    <col min="2" max="2" width="5.42578125" style="5" customWidth="1"/>
    <col min="3" max="3" width="5.85546875" style="5" customWidth="1"/>
    <col min="4" max="4" width="4.28515625" style="5" customWidth="1"/>
    <col min="5" max="5" width="12.7109375" style="5" customWidth="1"/>
    <col min="6" max="6" width="5.5703125" style="5" customWidth="1"/>
    <col min="7" max="7" width="15.42578125" style="5" customWidth="1"/>
    <col min="8" max="8" width="16.5703125" style="5" customWidth="1"/>
    <col min="9" max="9" width="15.5703125" style="6" customWidth="1"/>
    <col min="10" max="10" width="8.5703125" style="6" customWidth="1"/>
    <col min="11" max="16384" width="9.140625" style="6"/>
  </cols>
  <sheetData>
    <row r="1" spans="1:10" ht="15.75">
      <c r="A1" s="92" t="s">
        <v>160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.75">
      <c r="A2" s="92" t="s">
        <v>126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.75">
      <c r="A3" s="92" t="s">
        <v>33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.75">
      <c r="A4" s="92" t="s">
        <v>29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ht="15.75">
      <c r="A5" s="92" t="s">
        <v>30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15.75">
      <c r="A6" s="92" t="s">
        <v>204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5.75" customHeight="1">
      <c r="A7" s="93" t="s">
        <v>203</v>
      </c>
      <c r="B7" s="93"/>
      <c r="C7" s="93"/>
      <c r="D7" s="93"/>
      <c r="E7" s="93"/>
      <c r="F7" s="93"/>
      <c r="G7" s="93"/>
      <c r="H7" s="93"/>
      <c r="I7" s="56"/>
      <c r="J7" s="56"/>
    </row>
    <row r="8" spans="1:10" ht="12" customHeight="1">
      <c r="A8" s="94"/>
      <c r="B8" s="94"/>
      <c r="C8" s="94"/>
      <c r="D8" s="94"/>
      <c r="E8" s="94"/>
      <c r="F8" s="94"/>
      <c r="G8" s="94"/>
      <c r="H8" s="95"/>
      <c r="I8" s="56"/>
      <c r="J8" s="56"/>
    </row>
    <row r="9" spans="1:10" ht="98.25" customHeight="1">
      <c r="A9" s="15" t="s">
        <v>35</v>
      </c>
      <c r="B9" s="15" t="s">
        <v>81</v>
      </c>
      <c r="C9" s="15" t="s">
        <v>80</v>
      </c>
      <c r="D9" s="15" t="s">
        <v>91</v>
      </c>
      <c r="E9" s="15" t="s">
        <v>55</v>
      </c>
      <c r="F9" s="15" t="s">
        <v>56</v>
      </c>
      <c r="G9" s="15" t="s">
        <v>217</v>
      </c>
      <c r="H9" s="55" t="s">
        <v>218</v>
      </c>
      <c r="I9" s="55" t="s">
        <v>219</v>
      </c>
      <c r="J9" s="57" t="s">
        <v>138</v>
      </c>
    </row>
    <row r="10" spans="1:10" ht="48" customHeight="1">
      <c r="A10" s="10" t="s">
        <v>36</v>
      </c>
      <c r="B10" s="34">
        <v>914</v>
      </c>
      <c r="C10" s="35"/>
      <c r="D10" s="35"/>
      <c r="E10" s="34"/>
      <c r="F10" s="34"/>
      <c r="G10" s="8">
        <f>G11+G31+G36+G40+G48+G59</f>
        <v>5494371.3000000007</v>
      </c>
      <c r="H10" s="8">
        <f>H11+H31+H36+H40+H48+H59</f>
        <v>6792641.9800000004</v>
      </c>
      <c r="I10" s="8">
        <f>I11+I31+I36+I40+I48+I59</f>
        <v>6040703.4100000001</v>
      </c>
      <c r="J10" s="58">
        <f>I10/H10*100</f>
        <v>88.930101539077427</v>
      </c>
    </row>
    <row r="11" spans="1:10" ht="15.75">
      <c r="A11" s="10" t="s">
        <v>134</v>
      </c>
      <c r="B11" s="34">
        <v>914</v>
      </c>
      <c r="C11" s="35" t="s">
        <v>82</v>
      </c>
      <c r="D11" s="35" t="s">
        <v>83</v>
      </c>
      <c r="E11" s="34"/>
      <c r="F11" s="34"/>
      <c r="G11" s="8">
        <f>G12+G16+G23</f>
        <v>3628554.3000000003</v>
      </c>
      <c r="H11" s="8">
        <f>H12+H16+H23</f>
        <v>3933491.2600000007</v>
      </c>
      <c r="I11" s="8">
        <f>I12+I16+I23</f>
        <v>3933491.2200000007</v>
      </c>
      <c r="J11" s="58">
        <f>I11/H11*100</f>
        <v>99.999998983091672</v>
      </c>
    </row>
    <row r="12" spans="1:10" ht="51.75" customHeight="1">
      <c r="A12" s="10" t="s">
        <v>57</v>
      </c>
      <c r="B12" s="34">
        <v>914</v>
      </c>
      <c r="C12" s="35" t="s">
        <v>82</v>
      </c>
      <c r="D12" s="35" t="s">
        <v>84</v>
      </c>
      <c r="E12" s="34"/>
      <c r="F12" s="34"/>
      <c r="G12" s="8">
        <f>G13</f>
        <v>536298.1</v>
      </c>
      <c r="H12" s="8">
        <f>SUM(H13+H15)</f>
        <v>575750.6</v>
      </c>
      <c r="I12" s="8">
        <f>SUM(I13+I15)</f>
        <v>575750.6</v>
      </c>
      <c r="J12" s="58">
        <f>I12/H12*100</f>
        <v>100</v>
      </c>
    </row>
    <row r="13" spans="1:10" ht="36" customHeight="1">
      <c r="A13" s="11" t="s">
        <v>58</v>
      </c>
      <c r="B13" s="85">
        <v>914</v>
      </c>
      <c r="C13" s="86" t="s">
        <v>82</v>
      </c>
      <c r="D13" s="86" t="s">
        <v>84</v>
      </c>
      <c r="E13" s="86" t="s">
        <v>98</v>
      </c>
      <c r="F13" s="85">
        <v>100</v>
      </c>
      <c r="G13" s="87">
        <v>536298.1</v>
      </c>
      <c r="H13" s="87">
        <v>575735.1</v>
      </c>
      <c r="I13" s="87">
        <v>575735.1</v>
      </c>
      <c r="J13" s="81">
        <f>I13/H13*100</f>
        <v>100</v>
      </c>
    </row>
    <row r="14" spans="1:10" ht="33" customHeight="1">
      <c r="A14" s="12" t="s">
        <v>59</v>
      </c>
      <c r="B14" s="85"/>
      <c r="C14" s="86"/>
      <c r="D14" s="86"/>
      <c r="E14" s="86"/>
      <c r="F14" s="85"/>
      <c r="G14" s="87"/>
      <c r="H14" s="87"/>
      <c r="I14" s="87"/>
      <c r="J14" s="82"/>
    </row>
    <row r="15" spans="1:10" ht="47.25" customHeight="1">
      <c r="A15" s="12" t="s">
        <v>205</v>
      </c>
      <c r="B15" s="33">
        <v>914</v>
      </c>
      <c r="C15" s="32" t="s">
        <v>82</v>
      </c>
      <c r="D15" s="32" t="s">
        <v>84</v>
      </c>
      <c r="E15" s="32" t="s">
        <v>98</v>
      </c>
      <c r="F15" s="33">
        <v>800</v>
      </c>
      <c r="G15" s="31" t="s">
        <v>220</v>
      </c>
      <c r="H15" s="31">
        <v>15.5</v>
      </c>
      <c r="I15" s="31">
        <v>15.5</v>
      </c>
      <c r="J15" s="59">
        <f>I15/H15*100</f>
        <v>100</v>
      </c>
    </row>
    <row r="16" spans="1:10" ht="78.75">
      <c r="A16" s="10" t="s">
        <v>79</v>
      </c>
      <c r="B16" s="34">
        <v>914</v>
      </c>
      <c r="C16" s="35" t="s">
        <v>82</v>
      </c>
      <c r="D16" s="35" t="s">
        <v>85</v>
      </c>
      <c r="E16" s="35"/>
      <c r="F16" s="34"/>
      <c r="G16" s="8">
        <f>SUM(G17:G22)</f>
        <v>2660077.06</v>
      </c>
      <c r="H16" s="8">
        <f>SUM(H17:H22)</f>
        <v>2860992.7100000004</v>
      </c>
      <c r="I16" s="8">
        <f>SUM(I17:I22)</f>
        <v>2860992.6700000004</v>
      </c>
      <c r="J16" s="59">
        <f>I16/H16*100</f>
        <v>99.999998601883888</v>
      </c>
    </row>
    <row r="17" spans="1:10" ht="31.5">
      <c r="A17" s="11" t="s">
        <v>60</v>
      </c>
      <c r="B17" s="85">
        <v>914</v>
      </c>
      <c r="C17" s="86" t="s">
        <v>82</v>
      </c>
      <c r="D17" s="86" t="s">
        <v>85</v>
      </c>
      <c r="E17" s="86" t="s">
        <v>99</v>
      </c>
      <c r="F17" s="85">
        <v>100</v>
      </c>
      <c r="G17" s="87">
        <v>2197127.06</v>
      </c>
      <c r="H17" s="87">
        <v>2329176.48</v>
      </c>
      <c r="I17" s="87">
        <v>2329176.48</v>
      </c>
      <c r="J17" s="81">
        <f>I17/H17*100</f>
        <v>100</v>
      </c>
    </row>
    <row r="18" spans="1:10" ht="75.75" customHeight="1">
      <c r="A18" s="12" t="s">
        <v>59</v>
      </c>
      <c r="B18" s="85"/>
      <c r="C18" s="86"/>
      <c r="D18" s="86"/>
      <c r="E18" s="86"/>
      <c r="F18" s="85"/>
      <c r="G18" s="87"/>
      <c r="H18" s="87"/>
      <c r="I18" s="87"/>
      <c r="J18" s="82"/>
    </row>
    <row r="19" spans="1:10" ht="31.5">
      <c r="A19" s="11" t="s">
        <v>60</v>
      </c>
      <c r="B19" s="85">
        <v>914</v>
      </c>
      <c r="C19" s="86" t="s">
        <v>82</v>
      </c>
      <c r="D19" s="86" t="s">
        <v>85</v>
      </c>
      <c r="E19" s="86" t="s">
        <v>99</v>
      </c>
      <c r="F19" s="85">
        <v>200</v>
      </c>
      <c r="G19" s="87">
        <v>455000</v>
      </c>
      <c r="H19" s="87">
        <v>524313.05000000005</v>
      </c>
      <c r="I19" s="87">
        <v>524313.05000000005</v>
      </c>
      <c r="J19" s="81">
        <f>I19/H19*100</f>
        <v>100</v>
      </c>
    </row>
    <row r="20" spans="1:10" ht="31.5">
      <c r="A20" s="12" t="s">
        <v>61</v>
      </c>
      <c r="B20" s="85"/>
      <c r="C20" s="86"/>
      <c r="D20" s="86"/>
      <c r="E20" s="86"/>
      <c r="F20" s="85"/>
      <c r="G20" s="87"/>
      <c r="H20" s="87"/>
      <c r="I20" s="87"/>
      <c r="J20" s="82"/>
    </row>
    <row r="21" spans="1:10" ht="31.5">
      <c r="A21" s="11" t="s">
        <v>60</v>
      </c>
      <c r="B21" s="85">
        <v>914</v>
      </c>
      <c r="C21" s="86" t="s">
        <v>82</v>
      </c>
      <c r="D21" s="86" t="s">
        <v>85</v>
      </c>
      <c r="E21" s="86" t="s">
        <v>99</v>
      </c>
      <c r="F21" s="85">
        <v>800</v>
      </c>
      <c r="G21" s="87">
        <v>7950</v>
      </c>
      <c r="H21" s="87">
        <v>7503.18</v>
      </c>
      <c r="I21" s="87">
        <v>7503.14</v>
      </c>
      <c r="J21" s="81">
        <f>I21/H21*100</f>
        <v>99.999466892704163</v>
      </c>
    </row>
    <row r="22" spans="1:10" ht="15.75">
      <c r="A22" s="12" t="s">
        <v>62</v>
      </c>
      <c r="B22" s="85"/>
      <c r="C22" s="86"/>
      <c r="D22" s="86"/>
      <c r="E22" s="86"/>
      <c r="F22" s="85"/>
      <c r="G22" s="87"/>
      <c r="H22" s="87"/>
      <c r="I22" s="87"/>
      <c r="J22" s="82"/>
    </row>
    <row r="23" spans="1:10" ht="15.75">
      <c r="A23" s="10" t="s">
        <v>63</v>
      </c>
      <c r="B23" s="34">
        <v>914</v>
      </c>
      <c r="C23" s="35" t="s">
        <v>82</v>
      </c>
      <c r="D23" s="35">
        <v>13</v>
      </c>
      <c r="E23" s="35"/>
      <c r="F23" s="34"/>
      <c r="G23" s="8">
        <f>SUM(G24:G30)</f>
        <v>432179.14</v>
      </c>
      <c r="H23" s="8">
        <f>SUM(H24:H30)</f>
        <v>496747.95</v>
      </c>
      <c r="I23" s="8">
        <f>SUM(I24:I30)</f>
        <v>496747.95</v>
      </c>
      <c r="J23" s="59">
        <f>I23/H23*100</f>
        <v>100</v>
      </c>
    </row>
    <row r="24" spans="1:10" ht="31.5">
      <c r="A24" s="11" t="s">
        <v>89</v>
      </c>
      <c r="B24" s="85">
        <v>914</v>
      </c>
      <c r="C24" s="86" t="s">
        <v>82</v>
      </c>
      <c r="D24" s="86">
        <v>13</v>
      </c>
      <c r="E24" s="86" t="s">
        <v>103</v>
      </c>
      <c r="F24" s="85">
        <v>800</v>
      </c>
      <c r="G24" s="87">
        <v>3500</v>
      </c>
      <c r="H24" s="87">
        <v>2888</v>
      </c>
      <c r="I24" s="87">
        <v>2888</v>
      </c>
      <c r="J24" s="81">
        <f>I24/H24*100</f>
        <v>100</v>
      </c>
    </row>
    <row r="25" spans="1:10" ht="31.5">
      <c r="A25" s="12" t="s">
        <v>61</v>
      </c>
      <c r="B25" s="85"/>
      <c r="C25" s="86"/>
      <c r="D25" s="86"/>
      <c r="E25" s="86"/>
      <c r="F25" s="85"/>
      <c r="G25" s="87"/>
      <c r="H25" s="87"/>
      <c r="I25" s="87"/>
      <c r="J25" s="82"/>
    </row>
    <row r="26" spans="1:10" ht="31.5">
      <c r="A26" s="11" t="s">
        <v>90</v>
      </c>
      <c r="B26" s="85">
        <v>914</v>
      </c>
      <c r="C26" s="86" t="s">
        <v>82</v>
      </c>
      <c r="D26" s="86">
        <v>13</v>
      </c>
      <c r="E26" s="86" t="s">
        <v>104</v>
      </c>
      <c r="F26" s="85">
        <v>200</v>
      </c>
      <c r="G26" s="87">
        <v>339170.61</v>
      </c>
      <c r="H26" s="87">
        <v>405030.56</v>
      </c>
      <c r="I26" s="87">
        <v>405030.56</v>
      </c>
      <c r="J26" s="81">
        <f>I26/H26*100</f>
        <v>100</v>
      </c>
    </row>
    <row r="27" spans="1:10" ht="31.5">
      <c r="A27" s="12" t="s">
        <v>61</v>
      </c>
      <c r="B27" s="85"/>
      <c r="C27" s="86"/>
      <c r="D27" s="86"/>
      <c r="E27" s="86"/>
      <c r="F27" s="85"/>
      <c r="G27" s="87"/>
      <c r="H27" s="87"/>
      <c r="I27" s="87"/>
      <c r="J27" s="82"/>
    </row>
    <row r="28" spans="1:10" ht="31.5">
      <c r="A28" s="11" t="s">
        <v>94</v>
      </c>
      <c r="B28" s="85">
        <v>914</v>
      </c>
      <c r="C28" s="86" t="s">
        <v>82</v>
      </c>
      <c r="D28" s="86">
        <v>13</v>
      </c>
      <c r="E28" s="73" t="s">
        <v>105</v>
      </c>
      <c r="F28" s="71">
        <v>200</v>
      </c>
      <c r="G28" s="83">
        <v>13000</v>
      </c>
      <c r="H28" s="83">
        <v>13000</v>
      </c>
      <c r="I28" s="83">
        <v>13000</v>
      </c>
      <c r="J28" s="81">
        <f>I28/H28*100</f>
        <v>100</v>
      </c>
    </row>
    <row r="29" spans="1:10" ht="31.5">
      <c r="A29" s="12" t="s">
        <v>61</v>
      </c>
      <c r="B29" s="85"/>
      <c r="C29" s="86"/>
      <c r="D29" s="86"/>
      <c r="E29" s="74"/>
      <c r="F29" s="72"/>
      <c r="G29" s="84"/>
      <c r="H29" s="84"/>
      <c r="I29" s="84"/>
      <c r="J29" s="82"/>
    </row>
    <row r="30" spans="1:10" ht="15.75">
      <c r="A30" s="1" t="s">
        <v>206</v>
      </c>
      <c r="B30" s="33">
        <v>914</v>
      </c>
      <c r="C30" s="32" t="s">
        <v>82</v>
      </c>
      <c r="D30" s="32" t="s">
        <v>207</v>
      </c>
      <c r="E30" s="30" t="s">
        <v>208</v>
      </c>
      <c r="F30" s="28">
        <v>200</v>
      </c>
      <c r="G30" s="26">
        <v>76508.53</v>
      </c>
      <c r="H30" s="26">
        <v>75829.39</v>
      </c>
      <c r="I30" s="26">
        <v>75829.39</v>
      </c>
      <c r="J30" s="59">
        <f>I30/H30*100</f>
        <v>100</v>
      </c>
    </row>
    <row r="31" spans="1:10" ht="16.5" customHeight="1">
      <c r="A31" s="10" t="s">
        <v>133</v>
      </c>
      <c r="B31" s="34">
        <v>914</v>
      </c>
      <c r="C31" s="35" t="s">
        <v>84</v>
      </c>
      <c r="D31" s="35" t="s">
        <v>83</v>
      </c>
      <c r="E31" s="35"/>
      <c r="F31" s="34"/>
      <c r="G31" s="8">
        <f>SUM(G32)</f>
        <v>80220</v>
      </c>
      <c r="H31" s="8">
        <f>SUM(H32)</f>
        <v>80220</v>
      </c>
      <c r="I31" s="8">
        <f>SUM(I32)</f>
        <v>80220</v>
      </c>
      <c r="J31" s="59">
        <f>I31/H31*100</f>
        <v>100</v>
      </c>
    </row>
    <row r="32" spans="1:10" ht="31.5">
      <c r="A32" s="10" t="s">
        <v>64</v>
      </c>
      <c r="B32" s="34">
        <v>914</v>
      </c>
      <c r="C32" s="35" t="s">
        <v>84</v>
      </c>
      <c r="D32" s="35" t="s">
        <v>87</v>
      </c>
      <c r="E32" s="35"/>
      <c r="F32" s="34"/>
      <c r="G32" s="8">
        <f>G33</f>
        <v>80220</v>
      </c>
      <c r="H32" s="8">
        <f>SUM(H33:H35)</f>
        <v>80220</v>
      </c>
      <c r="I32" s="8">
        <f>SUM(I33:I35)</f>
        <v>80220</v>
      </c>
      <c r="J32" s="59">
        <f>I32/H32*100</f>
        <v>100</v>
      </c>
    </row>
    <row r="33" spans="1:10" ht="47.25">
      <c r="A33" s="11" t="s">
        <v>65</v>
      </c>
      <c r="B33" s="85">
        <v>914</v>
      </c>
      <c r="C33" s="86" t="s">
        <v>84</v>
      </c>
      <c r="D33" s="86" t="s">
        <v>87</v>
      </c>
      <c r="E33" s="86" t="s">
        <v>121</v>
      </c>
      <c r="F33" s="85">
        <v>100</v>
      </c>
      <c r="G33" s="87">
        <v>80220</v>
      </c>
      <c r="H33" s="87">
        <v>78220</v>
      </c>
      <c r="I33" s="87">
        <v>78220</v>
      </c>
      <c r="J33" s="81">
        <f>I33/H33*100</f>
        <v>100</v>
      </c>
    </row>
    <row r="34" spans="1:10" ht="79.5" customHeight="1">
      <c r="A34" s="12" t="s">
        <v>59</v>
      </c>
      <c r="B34" s="85"/>
      <c r="C34" s="86"/>
      <c r="D34" s="86"/>
      <c r="E34" s="86"/>
      <c r="F34" s="85"/>
      <c r="G34" s="87"/>
      <c r="H34" s="87"/>
      <c r="I34" s="87"/>
      <c r="J34" s="82"/>
    </row>
    <row r="35" spans="1:10" ht="31.5">
      <c r="A35" s="12" t="s">
        <v>61</v>
      </c>
      <c r="B35" s="33">
        <v>914</v>
      </c>
      <c r="C35" s="32" t="s">
        <v>84</v>
      </c>
      <c r="D35" s="32" t="s">
        <v>87</v>
      </c>
      <c r="E35" s="32" t="s">
        <v>121</v>
      </c>
      <c r="F35" s="33">
        <v>200</v>
      </c>
      <c r="G35" s="31"/>
      <c r="H35" s="31">
        <v>2000</v>
      </c>
      <c r="I35" s="31">
        <v>2000</v>
      </c>
      <c r="J35" s="59">
        <f>I35/H35*100</f>
        <v>100</v>
      </c>
    </row>
    <row r="36" spans="1:10" ht="32.25" customHeight="1">
      <c r="A36" s="10" t="s">
        <v>132</v>
      </c>
      <c r="B36" s="34">
        <v>914</v>
      </c>
      <c r="C36" s="35" t="s">
        <v>87</v>
      </c>
      <c r="D36" s="35" t="s">
        <v>83</v>
      </c>
      <c r="E36" s="35"/>
      <c r="F36" s="34"/>
      <c r="G36" s="8">
        <f>G37</f>
        <v>88000</v>
      </c>
      <c r="H36" s="8">
        <f>H37</f>
        <v>178441.46</v>
      </c>
      <c r="I36" s="8">
        <f>I37</f>
        <v>178441.46</v>
      </c>
      <c r="J36" s="59">
        <f>I36/H36*100</f>
        <v>100</v>
      </c>
    </row>
    <row r="37" spans="1:10" ht="15.75">
      <c r="A37" s="10" t="s">
        <v>66</v>
      </c>
      <c r="B37" s="34">
        <v>914</v>
      </c>
      <c r="C37" s="35" t="s">
        <v>87</v>
      </c>
      <c r="D37" s="35">
        <v>10</v>
      </c>
      <c r="E37" s="35"/>
      <c r="F37" s="34"/>
      <c r="G37" s="8">
        <f>SUM(G38)</f>
        <v>88000</v>
      </c>
      <c r="H37" s="8">
        <f>SUM(H38)</f>
        <v>178441.46</v>
      </c>
      <c r="I37" s="8">
        <f>SUM(I38)</f>
        <v>178441.46</v>
      </c>
      <c r="J37" s="59">
        <f>I37/H37*100</f>
        <v>100</v>
      </c>
    </row>
    <row r="38" spans="1:10" ht="36.75" customHeight="1">
      <c r="A38" s="11" t="s">
        <v>67</v>
      </c>
      <c r="B38" s="85">
        <v>914</v>
      </c>
      <c r="C38" s="86" t="s">
        <v>87</v>
      </c>
      <c r="D38" s="86">
        <v>10</v>
      </c>
      <c r="E38" s="86" t="s">
        <v>100</v>
      </c>
      <c r="F38" s="85">
        <v>200</v>
      </c>
      <c r="G38" s="87">
        <v>88000</v>
      </c>
      <c r="H38" s="87">
        <v>178441.46</v>
      </c>
      <c r="I38" s="87">
        <v>178441.46</v>
      </c>
      <c r="J38" s="81">
        <f>I38/H38*100</f>
        <v>100</v>
      </c>
    </row>
    <row r="39" spans="1:10" ht="33" customHeight="1">
      <c r="A39" s="12" t="s">
        <v>61</v>
      </c>
      <c r="B39" s="85"/>
      <c r="C39" s="86"/>
      <c r="D39" s="86"/>
      <c r="E39" s="86"/>
      <c r="F39" s="85"/>
      <c r="G39" s="87"/>
      <c r="H39" s="87"/>
      <c r="I39" s="87"/>
      <c r="J39" s="82"/>
    </row>
    <row r="40" spans="1:10" ht="23.25" customHeight="1">
      <c r="A40" s="14" t="s">
        <v>140</v>
      </c>
      <c r="B40" s="34">
        <v>914</v>
      </c>
      <c r="C40" s="35" t="s">
        <v>85</v>
      </c>
      <c r="D40" s="35" t="s">
        <v>83</v>
      </c>
      <c r="E40" s="35"/>
      <c r="F40" s="34"/>
      <c r="G40" s="8">
        <f>G41+G45</f>
        <v>852723</v>
      </c>
      <c r="H40" s="8">
        <f>H41+H45</f>
        <v>1587635.97</v>
      </c>
      <c r="I40" s="8">
        <f>I41+I45</f>
        <v>1142207.67</v>
      </c>
      <c r="J40" s="59">
        <f>I40/H40*100</f>
        <v>71.943927423110722</v>
      </c>
    </row>
    <row r="41" spans="1:10" ht="20.25" customHeight="1">
      <c r="A41" s="14" t="s">
        <v>139</v>
      </c>
      <c r="B41" s="34">
        <v>914</v>
      </c>
      <c r="C41" s="35" t="s">
        <v>85</v>
      </c>
      <c r="D41" s="35" t="s">
        <v>141</v>
      </c>
      <c r="E41" s="35"/>
      <c r="F41" s="34"/>
      <c r="G41" s="8">
        <f>G42+G44</f>
        <v>552723</v>
      </c>
      <c r="H41" s="8">
        <f>H42+H44</f>
        <v>1287635.97</v>
      </c>
      <c r="I41" s="8">
        <f>I42+I44</f>
        <v>1142207.67</v>
      </c>
      <c r="J41" s="59">
        <f>I41/H41*100</f>
        <v>88.705790814464422</v>
      </c>
    </row>
    <row r="42" spans="1:10" ht="49.5" customHeight="1">
      <c r="A42" s="13" t="s">
        <v>142</v>
      </c>
      <c r="B42" s="71">
        <v>914</v>
      </c>
      <c r="C42" s="73" t="s">
        <v>85</v>
      </c>
      <c r="D42" s="73" t="s">
        <v>141</v>
      </c>
      <c r="E42" s="73" t="s">
        <v>143</v>
      </c>
      <c r="F42" s="71">
        <v>200</v>
      </c>
      <c r="G42" s="83">
        <v>315616</v>
      </c>
      <c r="H42" s="83">
        <v>824185.97</v>
      </c>
      <c r="I42" s="83">
        <v>760507.67</v>
      </c>
      <c r="J42" s="81">
        <f>I42/H42*100</f>
        <v>92.273794711647426</v>
      </c>
    </row>
    <row r="43" spans="1:10" ht="35.25" customHeight="1">
      <c r="A43" s="13" t="s">
        <v>61</v>
      </c>
      <c r="B43" s="72"/>
      <c r="C43" s="74"/>
      <c r="D43" s="74"/>
      <c r="E43" s="74"/>
      <c r="F43" s="72"/>
      <c r="G43" s="84"/>
      <c r="H43" s="84"/>
      <c r="I43" s="84"/>
      <c r="J43" s="82"/>
    </row>
    <row r="44" spans="1:10" ht="63" customHeight="1">
      <c r="A44" s="11" t="s">
        <v>144</v>
      </c>
      <c r="B44" s="27">
        <v>914</v>
      </c>
      <c r="C44" s="29" t="s">
        <v>85</v>
      </c>
      <c r="D44" s="29" t="s">
        <v>141</v>
      </c>
      <c r="E44" s="29" t="s">
        <v>145</v>
      </c>
      <c r="F44" s="27">
        <v>200</v>
      </c>
      <c r="G44" s="25">
        <v>237107</v>
      </c>
      <c r="H44" s="25">
        <v>463450</v>
      </c>
      <c r="I44" s="25">
        <v>381700</v>
      </c>
      <c r="J44" s="59">
        <f>I44/H44*100</f>
        <v>82.360556694357541</v>
      </c>
    </row>
    <row r="45" spans="1:10" ht="30" customHeight="1">
      <c r="A45" s="10" t="s">
        <v>209</v>
      </c>
      <c r="B45" s="34">
        <v>914</v>
      </c>
      <c r="C45" s="35" t="s">
        <v>85</v>
      </c>
      <c r="D45" s="35" t="s">
        <v>210</v>
      </c>
      <c r="E45" s="32"/>
      <c r="F45" s="33"/>
      <c r="G45" s="8">
        <f>G46</f>
        <v>300000</v>
      </c>
      <c r="H45" s="8">
        <f>H46</f>
        <v>300000</v>
      </c>
      <c r="I45" s="8">
        <f>I46</f>
        <v>0</v>
      </c>
      <c r="J45" s="60"/>
    </row>
    <row r="46" spans="1:10" ht="31.5">
      <c r="A46" s="11" t="s">
        <v>211</v>
      </c>
      <c r="B46" s="71">
        <v>914</v>
      </c>
      <c r="C46" s="73" t="s">
        <v>85</v>
      </c>
      <c r="D46" s="73" t="s">
        <v>210</v>
      </c>
      <c r="E46" s="73" t="s">
        <v>212</v>
      </c>
      <c r="F46" s="71">
        <v>200</v>
      </c>
      <c r="G46" s="83">
        <v>300000</v>
      </c>
      <c r="H46" s="83">
        <v>300000</v>
      </c>
      <c r="I46" s="88"/>
      <c r="J46" s="90"/>
    </row>
    <row r="47" spans="1:10" ht="31.5">
      <c r="A47" s="12" t="s">
        <v>61</v>
      </c>
      <c r="B47" s="72"/>
      <c r="C47" s="74"/>
      <c r="D47" s="74"/>
      <c r="E47" s="74"/>
      <c r="F47" s="72"/>
      <c r="G47" s="84"/>
      <c r="H47" s="84"/>
      <c r="I47" s="89"/>
      <c r="J47" s="91"/>
    </row>
    <row r="48" spans="1:10" ht="31.5">
      <c r="A48" s="10" t="s">
        <v>131</v>
      </c>
      <c r="B48" s="34">
        <v>914</v>
      </c>
      <c r="C48" s="35" t="s">
        <v>86</v>
      </c>
      <c r="D48" s="35" t="s">
        <v>83</v>
      </c>
      <c r="E48" s="35"/>
      <c r="F48" s="34"/>
      <c r="G48" s="8">
        <f>G49+G52</f>
        <v>807458</v>
      </c>
      <c r="H48" s="8">
        <f>H49+H52</f>
        <v>946617.29</v>
      </c>
      <c r="I48" s="8">
        <f>I49+I52</f>
        <v>640107.06000000006</v>
      </c>
      <c r="J48" s="59">
        <f>I48/H48*100</f>
        <v>67.620469936694278</v>
      </c>
    </row>
    <row r="49" spans="1:10" ht="21" customHeight="1">
      <c r="A49" s="10" t="s">
        <v>146</v>
      </c>
      <c r="B49" s="34">
        <v>914</v>
      </c>
      <c r="C49" s="35" t="s">
        <v>86</v>
      </c>
      <c r="D49" s="35" t="s">
        <v>84</v>
      </c>
      <c r="E49" s="35"/>
      <c r="F49" s="34"/>
      <c r="G49" s="8">
        <f>SUM(G50)</f>
        <v>150000</v>
      </c>
      <c r="H49" s="8">
        <f>SUM(H50)</f>
        <v>152720</v>
      </c>
      <c r="I49" s="8">
        <f>SUM(I50)</f>
        <v>152719.78</v>
      </c>
      <c r="J49" s="59">
        <f>I49/H49*100</f>
        <v>99.999855945521205</v>
      </c>
    </row>
    <row r="50" spans="1:10" ht="31.5">
      <c r="A50" s="11" t="s">
        <v>147</v>
      </c>
      <c r="B50" s="71">
        <v>914</v>
      </c>
      <c r="C50" s="73" t="s">
        <v>86</v>
      </c>
      <c r="D50" s="73" t="s">
        <v>84</v>
      </c>
      <c r="E50" s="73" t="s">
        <v>148</v>
      </c>
      <c r="F50" s="71">
        <v>200</v>
      </c>
      <c r="G50" s="83">
        <v>150000</v>
      </c>
      <c r="H50" s="83">
        <v>152720</v>
      </c>
      <c r="I50" s="83">
        <v>152719.78</v>
      </c>
      <c r="J50" s="81">
        <f>I50/H50*100</f>
        <v>99.999855945521205</v>
      </c>
    </row>
    <row r="51" spans="1:10" ht="31.5">
      <c r="A51" s="12" t="s">
        <v>61</v>
      </c>
      <c r="B51" s="72"/>
      <c r="C51" s="74"/>
      <c r="D51" s="74"/>
      <c r="E51" s="74"/>
      <c r="F51" s="72"/>
      <c r="G51" s="84"/>
      <c r="H51" s="84"/>
      <c r="I51" s="84"/>
      <c r="J51" s="82"/>
    </row>
    <row r="52" spans="1:10" ht="15.75">
      <c r="A52" s="10" t="s">
        <v>68</v>
      </c>
      <c r="B52" s="34">
        <v>914</v>
      </c>
      <c r="C52" s="35" t="s">
        <v>86</v>
      </c>
      <c r="D52" s="35" t="s">
        <v>87</v>
      </c>
      <c r="E52" s="35"/>
      <c r="F52" s="34"/>
      <c r="G52" s="8">
        <f>SUM(G53:G57)</f>
        <v>657458</v>
      </c>
      <c r="H52" s="8">
        <f>SUM(H53:H57)</f>
        <v>793897.29</v>
      </c>
      <c r="I52" s="8">
        <f>SUM(I53:I57)</f>
        <v>487387.28</v>
      </c>
      <c r="J52" s="59">
        <f>I52/H52*100</f>
        <v>61.391729905010763</v>
      </c>
    </row>
    <row r="53" spans="1:10" s="7" customFormat="1" ht="47.25">
      <c r="A53" s="11" t="s">
        <v>69</v>
      </c>
      <c r="B53" s="85">
        <v>914</v>
      </c>
      <c r="C53" s="86" t="s">
        <v>86</v>
      </c>
      <c r="D53" s="86" t="s">
        <v>87</v>
      </c>
      <c r="E53" s="86" t="s">
        <v>101</v>
      </c>
      <c r="F53" s="85">
        <v>200</v>
      </c>
      <c r="G53" s="87">
        <v>547458</v>
      </c>
      <c r="H53" s="87">
        <v>537905.01</v>
      </c>
      <c r="I53" s="87">
        <v>261408.62</v>
      </c>
      <c r="J53" s="81">
        <f>I53/H53*100</f>
        <v>48.597543272556614</v>
      </c>
    </row>
    <row r="54" spans="1:10" ht="31.5">
      <c r="A54" s="12" t="s">
        <v>61</v>
      </c>
      <c r="B54" s="85"/>
      <c r="C54" s="86"/>
      <c r="D54" s="86"/>
      <c r="E54" s="86"/>
      <c r="F54" s="85"/>
      <c r="G54" s="87"/>
      <c r="H54" s="87"/>
      <c r="I54" s="87"/>
      <c r="J54" s="82"/>
    </row>
    <row r="55" spans="1:10" ht="30.75" customHeight="1">
      <c r="A55" s="11" t="s">
        <v>92</v>
      </c>
      <c r="B55" s="85">
        <v>914</v>
      </c>
      <c r="C55" s="86" t="s">
        <v>86</v>
      </c>
      <c r="D55" s="86" t="s">
        <v>87</v>
      </c>
      <c r="E55" s="86" t="s">
        <v>102</v>
      </c>
      <c r="F55" s="85">
        <v>200</v>
      </c>
      <c r="G55" s="87">
        <v>50000</v>
      </c>
      <c r="H55" s="87">
        <v>144992.28</v>
      </c>
      <c r="I55" s="87">
        <v>144992.28</v>
      </c>
      <c r="J55" s="81">
        <f>I55/H55*100</f>
        <v>100</v>
      </c>
    </row>
    <row r="56" spans="1:10" ht="21.75" customHeight="1">
      <c r="A56" s="12" t="s">
        <v>61</v>
      </c>
      <c r="B56" s="85"/>
      <c r="C56" s="86"/>
      <c r="D56" s="86"/>
      <c r="E56" s="86"/>
      <c r="F56" s="85"/>
      <c r="G56" s="87"/>
      <c r="H56" s="87"/>
      <c r="I56" s="87"/>
      <c r="J56" s="82"/>
    </row>
    <row r="57" spans="1:10" ht="20.25" customHeight="1">
      <c r="A57" s="11" t="s">
        <v>213</v>
      </c>
      <c r="B57" s="71">
        <v>914</v>
      </c>
      <c r="C57" s="73" t="s">
        <v>86</v>
      </c>
      <c r="D57" s="73" t="s">
        <v>87</v>
      </c>
      <c r="E57" s="73" t="s">
        <v>214</v>
      </c>
      <c r="F57" s="71">
        <v>200</v>
      </c>
      <c r="G57" s="83">
        <v>60000</v>
      </c>
      <c r="H57" s="83">
        <v>111000</v>
      </c>
      <c r="I57" s="83">
        <v>80986.38</v>
      </c>
      <c r="J57" s="81">
        <f>I57/H57*100</f>
        <v>72.960702702702704</v>
      </c>
    </row>
    <row r="58" spans="1:10" ht="32.25" customHeight="1">
      <c r="A58" s="12" t="s">
        <v>61</v>
      </c>
      <c r="B58" s="72"/>
      <c r="C58" s="74"/>
      <c r="D58" s="74"/>
      <c r="E58" s="74"/>
      <c r="F58" s="72"/>
      <c r="G58" s="84"/>
      <c r="H58" s="84"/>
      <c r="I58" s="84"/>
      <c r="J58" s="82"/>
    </row>
    <row r="59" spans="1:10" ht="18" customHeight="1">
      <c r="A59" s="10" t="s">
        <v>127</v>
      </c>
      <c r="B59" s="34">
        <v>914</v>
      </c>
      <c r="C59" s="35" t="s">
        <v>125</v>
      </c>
      <c r="D59" s="35" t="s">
        <v>83</v>
      </c>
      <c r="E59" s="35"/>
      <c r="F59" s="34"/>
      <c r="G59" s="8">
        <f>G60</f>
        <v>37416</v>
      </c>
      <c r="H59" s="8">
        <f>H60</f>
        <v>66236</v>
      </c>
      <c r="I59" s="8">
        <f>I60</f>
        <v>66236</v>
      </c>
      <c r="J59" s="59">
        <f>I59/H59*100</f>
        <v>100</v>
      </c>
    </row>
    <row r="60" spans="1:10" ht="18.75" customHeight="1">
      <c r="A60" s="10" t="s">
        <v>70</v>
      </c>
      <c r="B60" s="34">
        <v>914</v>
      </c>
      <c r="C60" s="35">
        <v>10</v>
      </c>
      <c r="D60" s="35" t="s">
        <v>82</v>
      </c>
      <c r="E60" s="32"/>
      <c r="F60" s="33"/>
      <c r="G60" s="8">
        <f>SUM(G61)</f>
        <v>37416</v>
      </c>
      <c r="H60" s="8">
        <f>SUM(H61)</f>
        <v>66236</v>
      </c>
      <c r="I60" s="8">
        <f>SUM(I61)</f>
        <v>66236</v>
      </c>
      <c r="J60" s="59">
        <f>I60/H60*100</f>
        <v>100</v>
      </c>
    </row>
    <row r="61" spans="1:10" ht="34.5" customHeight="1">
      <c r="A61" s="11" t="s">
        <v>71</v>
      </c>
      <c r="B61" s="96">
        <v>914</v>
      </c>
      <c r="C61" s="97">
        <v>10</v>
      </c>
      <c r="D61" s="97" t="s">
        <v>82</v>
      </c>
      <c r="E61" s="86" t="s">
        <v>106</v>
      </c>
      <c r="F61" s="85">
        <v>300</v>
      </c>
      <c r="G61" s="87">
        <v>37416</v>
      </c>
      <c r="H61" s="87">
        <v>66236</v>
      </c>
      <c r="I61" s="87">
        <v>66236</v>
      </c>
      <c r="J61" s="81">
        <f>I61/H61*100</f>
        <v>100</v>
      </c>
    </row>
    <row r="62" spans="1:10" ht="31.5">
      <c r="A62" s="12" t="s">
        <v>72</v>
      </c>
      <c r="B62" s="96"/>
      <c r="C62" s="97"/>
      <c r="D62" s="97"/>
      <c r="E62" s="86"/>
      <c r="F62" s="85"/>
      <c r="G62" s="87"/>
      <c r="H62" s="87"/>
      <c r="I62" s="87"/>
      <c r="J62" s="82"/>
    </row>
    <row r="63" spans="1:10" ht="47.25">
      <c r="A63" s="10" t="s">
        <v>73</v>
      </c>
      <c r="B63" s="34">
        <v>950</v>
      </c>
      <c r="C63" s="35"/>
      <c r="D63" s="35"/>
      <c r="E63" s="32"/>
      <c r="F63" s="33"/>
      <c r="G63" s="8">
        <f>G64+G68+G90</f>
        <v>3735370.73</v>
      </c>
      <c r="H63" s="8">
        <f>H64+H68+H90</f>
        <v>3896692.2700000005</v>
      </c>
      <c r="I63" s="8">
        <f>I64+I68+I90</f>
        <v>3886154.6400000006</v>
      </c>
      <c r="J63" s="59">
        <f>I63/H63*100</f>
        <v>99.72957500182585</v>
      </c>
    </row>
    <row r="64" spans="1:10" ht="17.25" customHeight="1">
      <c r="A64" s="10" t="s">
        <v>155</v>
      </c>
      <c r="B64" s="34">
        <v>950</v>
      </c>
      <c r="C64" s="35" t="s">
        <v>158</v>
      </c>
      <c r="D64" s="35" t="s">
        <v>83</v>
      </c>
      <c r="E64" s="32"/>
      <c r="F64" s="33"/>
      <c r="G64" s="8">
        <f>G65</f>
        <v>3000</v>
      </c>
      <c r="H64" s="8">
        <f>H65</f>
        <v>3000</v>
      </c>
      <c r="I64" s="61"/>
      <c r="J64" s="60"/>
    </row>
    <row r="65" spans="1:10" ht="18.75" customHeight="1">
      <c r="A65" s="10" t="s">
        <v>156</v>
      </c>
      <c r="B65" s="34">
        <v>950</v>
      </c>
      <c r="C65" s="35" t="s">
        <v>158</v>
      </c>
      <c r="D65" s="35" t="s">
        <v>158</v>
      </c>
      <c r="E65" s="32"/>
      <c r="F65" s="34"/>
      <c r="G65" s="8">
        <f>G66</f>
        <v>3000</v>
      </c>
      <c r="H65" s="8">
        <f>SUM(H66)</f>
        <v>3000</v>
      </c>
      <c r="I65" s="61"/>
      <c r="J65" s="60"/>
    </row>
    <row r="66" spans="1:10" ht="31.5">
      <c r="A66" s="11" t="s">
        <v>157</v>
      </c>
      <c r="B66" s="85">
        <v>950</v>
      </c>
      <c r="C66" s="86" t="s">
        <v>158</v>
      </c>
      <c r="D66" s="86" t="s">
        <v>158</v>
      </c>
      <c r="E66" s="86" t="s">
        <v>159</v>
      </c>
      <c r="F66" s="85">
        <v>200</v>
      </c>
      <c r="G66" s="87">
        <v>3000</v>
      </c>
      <c r="H66" s="87">
        <v>3000</v>
      </c>
      <c r="I66" s="88"/>
      <c r="J66" s="90"/>
    </row>
    <row r="67" spans="1:10" ht="31.5">
      <c r="A67" s="12" t="s">
        <v>61</v>
      </c>
      <c r="B67" s="85"/>
      <c r="C67" s="86"/>
      <c r="D67" s="86"/>
      <c r="E67" s="86"/>
      <c r="F67" s="85"/>
      <c r="G67" s="87"/>
      <c r="H67" s="87"/>
      <c r="I67" s="89"/>
      <c r="J67" s="91"/>
    </row>
    <row r="68" spans="1:10" ht="15.75">
      <c r="A68" s="10" t="s">
        <v>128</v>
      </c>
      <c r="B68" s="34">
        <v>950</v>
      </c>
      <c r="C68" s="35" t="s">
        <v>88</v>
      </c>
      <c r="D68" s="35" t="s">
        <v>83</v>
      </c>
      <c r="E68" s="35"/>
      <c r="F68" s="34"/>
      <c r="G68" s="8">
        <f>G69</f>
        <v>3729370.73</v>
      </c>
      <c r="H68" s="8">
        <f>H69</f>
        <v>3890692.2700000005</v>
      </c>
      <c r="I68" s="8">
        <f>I69</f>
        <v>3886154.6400000006</v>
      </c>
      <c r="J68" s="59">
        <f>I68/H68*100</f>
        <v>99.883372169138426</v>
      </c>
    </row>
    <row r="69" spans="1:10" ht="15.75">
      <c r="A69" s="10" t="s">
        <v>74</v>
      </c>
      <c r="B69" s="34">
        <v>950</v>
      </c>
      <c r="C69" s="35" t="s">
        <v>88</v>
      </c>
      <c r="D69" s="35" t="s">
        <v>82</v>
      </c>
      <c r="E69" s="35"/>
      <c r="F69" s="34"/>
      <c r="G69" s="8">
        <f>G70+G81</f>
        <v>3729370.73</v>
      </c>
      <c r="H69" s="8">
        <f>H70+H81</f>
        <v>3890692.2700000005</v>
      </c>
      <c r="I69" s="8">
        <f>I70+I81</f>
        <v>3886154.6400000006</v>
      </c>
      <c r="J69" s="59">
        <f t="shared" ref="J69:J70" si="0">I69/H69*100</f>
        <v>99.883372169138426</v>
      </c>
    </row>
    <row r="70" spans="1:10" ht="31.5">
      <c r="A70" s="41" t="s">
        <v>75</v>
      </c>
      <c r="B70" s="36">
        <v>950</v>
      </c>
      <c r="C70" s="50" t="s">
        <v>88</v>
      </c>
      <c r="D70" s="50" t="s">
        <v>82</v>
      </c>
      <c r="E70" s="50"/>
      <c r="F70" s="36"/>
      <c r="G70" s="37">
        <f>G71+G73+G75+G77+G79</f>
        <v>2726556.84</v>
      </c>
      <c r="H70" s="37">
        <f>SUM(H71:H80)</f>
        <v>2877810.8400000003</v>
      </c>
      <c r="I70" s="37">
        <f>SUM(I71:I80)</f>
        <v>2873273.2100000004</v>
      </c>
      <c r="J70" s="59">
        <f t="shared" si="0"/>
        <v>99.842323548965439</v>
      </c>
    </row>
    <row r="71" spans="1:10" ht="27.75" customHeight="1">
      <c r="A71" s="11" t="s">
        <v>76</v>
      </c>
      <c r="B71" s="85">
        <v>950</v>
      </c>
      <c r="C71" s="86" t="s">
        <v>88</v>
      </c>
      <c r="D71" s="86" t="s">
        <v>82</v>
      </c>
      <c r="E71" s="86" t="s">
        <v>107</v>
      </c>
      <c r="F71" s="85">
        <v>100</v>
      </c>
      <c r="G71" s="87">
        <v>1344465.42</v>
      </c>
      <c r="H71" s="87">
        <v>1344465.42</v>
      </c>
      <c r="I71" s="87">
        <v>1342578.03</v>
      </c>
      <c r="J71" s="81">
        <f>I71/H71*100</f>
        <v>99.859617810028922</v>
      </c>
    </row>
    <row r="72" spans="1:10" ht="78.75" customHeight="1">
      <c r="A72" s="12" t="s">
        <v>59</v>
      </c>
      <c r="B72" s="85"/>
      <c r="C72" s="86"/>
      <c r="D72" s="86"/>
      <c r="E72" s="86"/>
      <c r="F72" s="85"/>
      <c r="G72" s="87"/>
      <c r="H72" s="87"/>
      <c r="I72" s="87"/>
      <c r="J72" s="82"/>
    </row>
    <row r="73" spans="1:10" ht="34.5" customHeight="1">
      <c r="A73" s="11" t="s">
        <v>76</v>
      </c>
      <c r="B73" s="85">
        <v>950</v>
      </c>
      <c r="C73" s="86" t="s">
        <v>88</v>
      </c>
      <c r="D73" s="86" t="s">
        <v>82</v>
      </c>
      <c r="E73" s="86" t="s">
        <v>107</v>
      </c>
      <c r="F73" s="85">
        <v>200</v>
      </c>
      <c r="G73" s="87">
        <v>1099213.42</v>
      </c>
      <c r="H73" s="87">
        <v>1256377.78</v>
      </c>
      <c r="I73" s="87">
        <v>1253727.54</v>
      </c>
      <c r="J73" s="81">
        <f>I73/H73*100</f>
        <v>99.78905707803905</v>
      </c>
    </row>
    <row r="74" spans="1:10" ht="33" customHeight="1">
      <c r="A74" s="13" t="s">
        <v>61</v>
      </c>
      <c r="B74" s="85"/>
      <c r="C74" s="86"/>
      <c r="D74" s="86"/>
      <c r="E74" s="86"/>
      <c r="F74" s="85"/>
      <c r="G74" s="87"/>
      <c r="H74" s="87"/>
      <c r="I74" s="87"/>
      <c r="J74" s="82"/>
    </row>
    <row r="75" spans="1:10" ht="31.5">
      <c r="A75" s="11" t="s">
        <v>76</v>
      </c>
      <c r="B75" s="85">
        <v>950</v>
      </c>
      <c r="C75" s="86" t="s">
        <v>88</v>
      </c>
      <c r="D75" s="86" t="s">
        <v>82</v>
      </c>
      <c r="E75" s="86" t="s">
        <v>107</v>
      </c>
      <c r="F75" s="85">
        <v>800</v>
      </c>
      <c r="G75" s="87">
        <v>68824</v>
      </c>
      <c r="H75" s="87">
        <v>61659.64</v>
      </c>
      <c r="I75" s="87">
        <v>61659.64</v>
      </c>
      <c r="J75" s="81">
        <f>I75/H75*100</f>
        <v>100</v>
      </c>
    </row>
    <row r="76" spans="1:10" ht="22.5" customHeight="1">
      <c r="A76" s="12" t="s">
        <v>62</v>
      </c>
      <c r="B76" s="85"/>
      <c r="C76" s="86"/>
      <c r="D76" s="86"/>
      <c r="E76" s="86"/>
      <c r="F76" s="85"/>
      <c r="G76" s="87"/>
      <c r="H76" s="87"/>
      <c r="I76" s="87"/>
      <c r="J76" s="82"/>
    </row>
    <row r="77" spans="1:10" ht="77.25" customHeight="1">
      <c r="A77" s="11" t="s">
        <v>149</v>
      </c>
      <c r="B77" s="85">
        <v>950</v>
      </c>
      <c r="C77" s="86" t="s">
        <v>88</v>
      </c>
      <c r="D77" s="86" t="s">
        <v>82</v>
      </c>
      <c r="E77" s="73" t="s">
        <v>150</v>
      </c>
      <c r="F77" s="71">
        <v>100</v>
      </c>
      <c r="G77" s="83">
        <v>207754</v>
      </c>
      <c r="H77" s="83">
        <v>208908</v>
      </c>
      <c r="I77" s="83">
        <v>208908</v>
      </c>
      <c r="J77" s="81">
        <f>I77/H77*100</f>
        <v>100</v>
      </c>
    </row>
    <row r="78" spans="1:10" ht="76.5" customHeight="1">
      <c r="A78" s="12" t="s">
        <v>59</v>
      </c>
      <c r="B78" s="85"/>
      <c r="C78" s="86"/>
      <c r="D78" s="86"/>
      <c r="E78" s="74"/>
      <c r="F78" s="72"/>
      <c r="G78" s="84"/>
      <c r="H78" s="84"/>
      <c r="I78" s="84"/>
      <c r="J78" s="82"/>
    </row>
    <row r="79" spans="1:10" ht="76.5" customHeight="1">
      <c r="A79" s="11" t="s">
        <v>151</v>
      </c>
      <c r="B79" s="85">
        <v>950</v>
      </c>
      <c r="C79" s="86" t="s">
        <v>88</v>
      </c>
      <c r="D79" s="86" t="s">
        <v>82</v>
      </c>
      <c r="E79" s="73" t="s">
        <v>152</v>
      </c>
      <c r="F79" s="71">
        <v>100</v>
      </c>
      <c r="G79" s="83">
        <v>6300</v>
      </c>
      <c r="H79" s="83">
        <v>6400</v>
      </c>
      <c r="I79" s="83">
        <v>6400</v>
      </c>
      <c r="J79" s="81">
        <f>I79/H79*100</f>
        <v>100</v>
      </c>
    </row>
    <row r="80" spans="1:10" ht="82.5" customHeight="1">
      <c r="A80" s="12" t="s">
        <v>59</v>
      </c>
      <c r="B80" s="85"/>
      <c r="C80" s="86"/>
      <c r="D80" s="86"/>
      <c r="E80" s="74"/>
      <c r="F80" s="72"/>
      <c r="G80" s="84"/>
      <c r="H80" s="84"/>
      <c r="I80" s="84"/>
      <c r="J80" s="82"/>
    </row>
    <row r="81" spans="1:10" ht="15.75">
      <c r="A81" s="41" t="s">
        <v>124</v>
      </c>
      <c r="B81" s="36">
        <v>950</v>
      </c>
      <c r="C81" s="50" t="s">
        <v>88</v>
      </c>
      <c r="D81" s="50" t="s">
        <v>82</v>
      </c>
      <c r="E81" s="50"/>
      <c r="F81" s="36"/>
      <c r="G81" s="37">
        <f>SUM(G82:G89)</f>
        <v>1002813.89</v>
      </c>
      <c r="H81" s="37">
        <f>SUM(H82:H89)</f>
        <v>1012881.4299999999</v>
      </c>
      <c r="I81" s="37">
        <f>SUM(I82:I89)</f>
        <v>1012881.4299999999</v>
      </c>
      <c r="J81" s="59">
        <f>I81/H81*100</f>
        <v>100</v>
      </c>
    </row>
    <row r="82" spans="1:10" ht="94.5">
      <c r="A82" s="51" t="s">
        <v>215</v>
      </c>
      <c r="B82" s="71">
        <v>950</v>
      </c>
      <c r="C82" s="73" t="s">
        <v>88</v>
      </c>
      <c r="D82" s="73" t="s">
        <v>82</v>
      </c>
      <c r="E82" s="73" t="s">
        <v>153</v>
      </c>
      <c r="F82" s="77">
        <v>100</v>
      </c>
      <c r="G82" s="83">
        <v>259836.75</v>
      </c>
      <c r="H82" s="83">
        <v>261374.25</v>
      </c>
      <c r="I82" s="83">
        <v>261374.25</v>
      </c>
      <c r="J82" s="81">
        <f>I84/H84*100</f>
        <v>100</v>
      </c>
    </row>
    <row r="83" spans="1:10" ht="94.5">
      <c r="A83" s="12" t="s">
        <v>59</v>
      </c>
      <c r="B83" s="72"/>
      <c r="C83" s="74"/>
      <c r="D83" s="74"/>
      <c r="E83" s="74"/>
      <c r="F83" s="78"/>
      <c r="G83" s="84"/>
      <c r="H83" s="84"/>
      <c r="I83" s="84"/>
      <c r="J83" s="82"/>
    </row>
    <row r="84" spans="1:10" ht="94.5">
      <c r="A84" s="51" t="s">
        <v>216</v>
      </c>
      <c r="B84" s="71">
        <v>950</v>
      </c>
      <c r="C84" s="73" t="s">
        <v>88</v>
      </c>
      <c r="D84" s="73" t="s">
        <v>82</v>
      </c>
      <c r="E84" s="73" t="s">
        <v>154</v>
      </c>
      <c r="F84" s="77">
        <v>100</v>
      </c>
      <c r="G84" s="83">
        <v>2624.61</v>
      </c>
      <c r="H84" s="83">
        <v>13756.54</v>
      </c>
      <c r="I84" s="83">
        <v>13756.54</v>
      </c>
      <c r="J84" s="81">
        <f>I86/H86*100</f>
        <v>100</v>
      </c>
    </row>
    <row r="85" spans="1:10" ht="81.75" customHeight="1">
      <c r="A85" s="12" t="s">
        <v>59</v>
      </c>
      <c r="B85" s="72"/>
      <c r="C85" s="74"/>
      <c r="D85" s="74"/>
      <c r="E85" s="74"/>
      <c r="F85" s="78"/>
      <c r="G85" s="84"/>
      <c r="H85" s="84"/>
      <c r="I85" s="84"/>
      <c r="J85" s="82"/>
    </row>
    <row r="86" spans="1:10" ht="63">
      <c r="A86" s="11" t="s">
        <v>122</v>
      </c>
      <c r="B86" s="71">
        <v>950</v>
      </c>
      <c r="C86" s="73" t="s">
        <v>88</v>
      </c>
      <c r="D86" s="73" t="s">
        <v>82</v>
      </c>
      <c r="E86" s="75" t="s">
        <v>123</v>
      </c>
      <c r="F86" s="77">
        <v>100</v>
      </c>
      <c r="G86" s="79">
        <v>451462.27</v>
      </c>
      <c r="H86" s="79">
        <v>440411.38</v>
      </c>
      <c r="I86" s="79">
        <v>440411.38</v>
      </c>
      <c r="J86" s="81">
        <f>I88/H88*100</f>
        <v>100</v>
      </c>
    </row>
    <row r="87" spans="1:10" ht="75.75" customHeight="1">
      <c r="A87" s="12" t="s">
        <v>59</v>
      </c>
      <c r="B87" s="72"/>
      <c r="C87" s="74"/>
      <c r="D87" s="74"/>
      <c r="E87" s="76"/>
      <c r="F87" s="78"/>
      <c r="G87" s="80"/>
      <c r="H87" s="80"/>
      <c r="I87" s="80"/>
      <c r="J87" s="82"/>
    </row>
    <row r="88" spans="1:10" ht="63">
      <c r="A88" s="11" t="s">
        <v>122</v>
      </c>
      <c r="B88" s="85">
        <v>950</v>
      </c>
      <c r="C88" s="86" t="s">
        <v>88</v>
      </c>
      <c r="D88" s="86" t="s">
        <v>82</v>
      </c>
      <c r="E88" s="75" t="s">
        <v>123</v>
      </c>
      <c r="F88" s="77">
        <v>200</v>
      </c>
      <c r="G88" s="79">
        <v>288890.26</v>
      </c>
      <c r="H88" s="79">
        <v>297339.26</v>
      </c>
      <c r="I88" s="79">
        <v>297339.26</v>
      </c>
      <c r="J88" s="81">
        <f>I88/H88*100</f>
        <v>100</v>
      </c>
    </row>
    <row r="89" spans="1:10" ht="31.5">
      <c r="A89" s="12" t="s">
        <v>61</v>
      </c>
      <c r="B89" s="85"/>
      <c r="C89" s="86"/>
      <c r="D89" s="86"/>
      <c r="E89" s="76"/>
      <c r="F89" s="78"/>
      <c r="G89" s="80"/>
      <c r="H89" s="80"/>
      <c r="I89" s="80"/>
      <c r="J89" s="82"/>
    </row>
    <row r="90" spans="1:10" ht="15.75">
      <c r="A90" s="10" t="s">
        <v>129</v>
      </c>
      <c r="B90" s="34">
        <v>950</v>
      </c>
      <c r="C90" s="35" t="s">
        <v>130</v>
      </c>
      <c r="D90" s="35" t="s">
        <v>83</v>
      </c>
      <c r="E90" s="52"/>
      <c r="F90" s="53"/>
      <c r="G90" s="54">
        <f>G91</f>
        <v>3000</v>
      </c>
      <c r="H90" s="54">
        <f>H91</f>
        <v>3000</v>
      </c>
      <c r="I90" s="61"/>
      <c r="J90" s="60"/>
    </row>
    <row r="91" spans="1:10" ht="31.5">
      <c r="A91" s="10" t="s">
        <v>77</v>
      </c>
      <c r="B91" s="34">
        <v>950</v>
      </c>
      <c r="C91" s="35">
        <v>11</v>
      </c>
      <c r="D91" s="35" t="s">
        <v>86</v>
      </c>
      <c r="E91" s="32"/>
      <c r="F91" s="33"/>
      <c r="G91" s="8">
        <f>SUM(G92)</f>
        <v>3000</v>
      </c>
      <c r="H91" s="8">
        <f>SUM(H92)</f>
        <v>3000</v>
      </c>
      <c r="I91" s="61"/>
      <c r="J91" s="60"/>
    </row>
    <row r="92" spans="1:10" ht="31.5">
      <c r="A92" s="11" t="s">
        <v>93</v>
      </c>
      <c r="B92" s="85">
        <v>950</v>
      </c>
      <c r="C92" s="86">
        <v>11</v>
      </c>
      <c r="D92" s="86" t="s">
        <v>86</v>
      </c>
      <c r="E92" s="86" t="s">
        <v>108</v>
      </c>
      <c r="F92" s="85">
        <v>200</v>
      </c>
      <c r="G92" s="87">
        <v>3000</v>
      </c>
      <c r="H92" s="87">
        <v>3000</v>
      </c>
      <c r="I92" s="88"/>
      <c r="J92" s="90"/>
    </row>
    <row r="93" spans="1:10" ht="31.5">
      <c r="A93" s="12" t="s">
        <v>61</v>
      </c>
      <c r="B93" s="85"/>
      <c r="C93" s="86"/>
      <c r="D93" s="86"/>
      <c r="E93" s="86"/>
      <c r="F93" s="85"/>
      <c r="G93" s="87"/>
      <c r="H93" s="87"/>
      <c r="I93" s="89"/>
      <c r="J93" s="91"/>
    </row>
    <row r="94" spans="1:10" ht="15.75">
      <c r="A94" s="10" t="s">
        <v>78</v>
      </c>
      <c r="B94" s="33"/>
      <c r="C94" s="32"/>
      <c r="D94" s="32"/>
      <c r="E94" s="32"/>
      <c r="F94" s="33"/>
      <c r="G94" s="8">
        <f>G10+G63</f>
        <v>9229742.0300000012</v>
      </c>
      <c r="H94" s="8">
        <f>H10+H63</f>
        <v>10689334.25</v>
      </c>
      <c r="I94" s="8">
        <f>I10+I63</f>
        <v>9926858.0500000007</v>
      </c>
      <c r="J94" s="59">
        <f>I94/H94*100</f>
        <v>92.866943982035195</v>
      </c>
    </row>
  </sheetData>
  <mergeCells count="251">
    <mergeCell ref="H88:H89"/>
    <mergeCell ref="I88:I89"/>
    <mergeCell ref="J88:J89"/>
    <mergeCell ref="H92:H93"/>
    <mergeCell ref="I92:I93"/>
    <mergeCell ref="J92:J93"/>
    <mergeCell ref="H57:H58"/>
    <mergeCell ref="I57:I58"/>
    <mergeCell ref="J57:J58"/>
    <mergeCell ref="H61:H62"/>
    <mergeCell ref="I61:I62"/>
    <mergeCell ref="J61:J62"/>
    <mergeCell ref="H66:H67"/>
    <mergeCell ref="I66:I67"/>
    <mergeCell ref="J66:J67"/>
    <mergeCell ref="H75:H76"/>
    <mergeCell ref="I75:I76"/>
    <mergeCell ref="J75:J76"/>
    <mergeCell ref="H77:H78"/>
    <mergeCell ref="I77:I78"/>
    <mergeCell ref="J77:J78"/>
    <mergeCell ref="H79:H80"/>
    <mergeCell ref="I79:I80"/>
    <mergeCell ref="J79:J80"/>
    <mergeCell ref="H33:H34"/>
    <mergeCell ref="I33:I34"/>
    <mergeCell ref="J33:J34"/>
    <mergeCell ref="H38:H39"/>
    <mergeCell ref="I38:I39"/>
    <mergeCell ref="J38:J39"/>
    <mergeCell ref="H42:H43"/>
    <mergeCell ref="I42:I43"/>
    <mergeCell ref="J42:J43"/>
    <mergeCell ref="H24:H25"/>
    <mergeCell ref="I24:I25"/>
    <mergeCell ref="J24:J25"/>
    <mergeCell ref="H26:H27"/>
    <mergeCell ref="I26:I27"/>
    <mergeCell ref="J26:J27"/>
    <mergeCell ref="H28:H29"/>
    <mergeCell ref="I28:I29"/>
    <mergeCell ref="J28:J29"/>
    <mergeCell ref="E13:E14"/>
    <mergeCell ref="F13:F14"/>
    <mergeCell ref="B88:B89"/>
    <mergeCell ref="C88:C89"/>
    <mergeCell ref="D88:D89"/>
    <mergeCell ref="E88:E89"/>
    <mergeCell ref="F88:F89"/>
    <mergeCell ref="B50:B51"/>
    <mergeCell ref="C50:C51"/>
    <mergeCell ref="D50:D51"/>
    <mergeCell ref="E50:E51"/>
    <mergeCell ref="F50:F51"/>
    <mergeCell ref="B19:B20"/>
    <mergeCell ref="C19:C20"/>
    <mergeCell ref="D19:D20"/>
    <mergeCell ref="E19:E20"/>
    <mergeCell ref="F19:F20"/>
    <mergeCell ref="B24:B25"/>
    <mergeCell ref="C24:C25"/>
    <mergeCell ref="D24:D25"/>
    <mergeCell ref="E24:E25"/>
    <mergeCell ref="G88:G89"/>
    <mergeCell ref="B92:B93"/>
    <mergeCell ref="C92:C93"/>
    <mergeCell ref="D92:D93"/>
    <mergeCell ref="E92:E93"/>
    <mergeCell ref="F92:F93"/>
    <mergeCell ref="G92:G93"/>
    <mergeCell ref="B57:B58"/>
    <mergeCell ref="C57:C58"/>
    <mergeCell ref="D57:D58"/>
    <mergeCell ref="E57:E58"/>
    <mergeCell ref="F57:F58"/>
    <mergeCell ref="G57:G58"/>
    <mergeCell ref="B61:B62"/>
    <mergeCell ref="C61:C62"/>
    <mergeCell ref="D61:D62"/>
    <mergeCell ref="E61:E62"/>
    <mergeCell ref="F61:F62"/>
    <mergeCell ref="G61:G62"/>
    <mergeCell ref="B66:B67"/>
    <mergeCell ref="C66:C67"/>
    <mergeCell ref="D66:D67"/>
    <mergeCell ref="E66:E67"/>
    <mergeCell ref="F66:F67"/>
    <mergeCell ref="B33:B34"/>
    <mergeCell ref="C33:C34"/>
    <mergeCell ref="D33:D34"/>
    <mergeCell ref="E33:E34"/>
    <mergeCell ref="F33:F34"/>
    <mergeCell ref="G33:G34"/>
    <mergeCell ref="B38:B39"/>
    <mergeCell ref="C38:C39"/>
    <mergeCell ref="D38:D39"/>
    <mergeCell ref="E38:E39"/>
    <mergeCell ref="F38:F39"/>
    <mergeCell ref="G38:G39"/>
    <mergeCell ref="A1:J1"/>
    <mergeCell ref="A2:J2"/>
    <mergeCell ref="A3:J3"/>
    <mergeCell ref="A4:J4"/>
    <mergeCell ref="A5:J5"/>
    <mergeCell ref="A6:J6"/>
    <mergeCell ref="A7:H7"/>
    <mergeCell ref="A8:H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3:G14"/>
    <mergeCell ref="H13:H14"/>
    <mergeCell ref="I13:I14"/>
    <mergeCell ref="J13:J14"/>
    <mergeCell ref="B13:B14"/>
    <mergeCell ref="C13:C14"/>
    <mergeCell ref="D13:D14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F24:F25"/>
    <mergeCell ref="G24:G25"/>
    <mergeCell ref="B26:B27"/>
    <mergeCell ref="C26:C27"/>
    <mergeCell ref="D26:D27"/>
    <mergeCell ref="E26:E27"/>
    <mergeCell ref="F26:F27"/>
    <mergeCell ref="G26:G27"/>
    <mergeCell ref="B28:B29"/>
    <mergeCell ref="C28:C29"/>
    <mergeCell ref="D28:D29"/>
    <mergeCell ref="E28:E29"/>
    <mergeCell ref="F28:F29"/>
    <mergeCell ref="G28:G29"/>
    <mergeCell ref="H50:H51"/>
    <mergeCell ref="B42:B43"/>
    <mergeCell ref="C42:C43"/>
    <mergeCell ref="D42:D43"/>
    <mergeCell ref="E42:E43"/>
    <mergeCell ref="F42:F43"/>
    <mergeCell ref="G42:G43"/>
    <mergeCell ref="I50:I51"/>
    <mergeCell ref="J50:J51"/>
    <mergeCell ref="H46:H47"/>
    <mergeCell ref="I46:I47"/>
    <mergeCell ref="J46:J47"/>
    <mergeCell ref="B46:B47"/>
    <mergeCell ref="C46:C47"/>
    <mergeCell ref="D46:D47"/>
    <mergeCell ref="E46:E47"/>
    <mergeCell ref="F46:F47"/>
    <mergeCell ref="G46:G47"/>
    <mergeCell ref="G50:G51"/>
    <mergeCell ref="H53:H54"/>
    <mergeCell ref="I53:I54"/>
    <mergeCell ref="J53:J54"/>
    <mergeCell ref="H55:H56"/>
    <mergeCell ref="I55:I56"/>
    <mergeCell ref="J55:J56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G66:G67"/>
    <mergeCell ref="H71:H72"/>
    <mergeCell ref="I71:I72"/>
    <mergeCell ref="J71:J72"/>
    <mergeCell ref="H73:H74"/>
    <mergeCell ref="I73:I74"/>
    <mergeCell ref="J73:J74"/>
    <mergeCell ref="B71:B72"/>
    <mergeCell ref="C71:C72"/>
    <mergeCell ref="D71:D72"/>
    <mergeCell ref="E71:E72"/>
    <mergeCell ref="F71:F72"/>
    <mergeCell ref="G71:G72"/>
    <mergeCell ref="B73:B74"/>
    <mergeCell ref="C73:C74"/>
    <mergeCell ref="D73:D74"/>
    <mergeCell ref="E73:E74"/>
    <mergeCell ref="F73:F74"/>
    <mergeCell ref="G73:G74"/>
    <mergeCell ref="B75:B76"/>
    <mergeCell ref="C75:C76"/>
    <mergeCell ref="D75:D76"/>
    <mergeCell ref="E75:E76"/>
    <mergeCell ref="F75:F76"/>
    <mergeCell ref="G75:G76"/>
    <mergeCell ref="B77:B78"/>
    <mergeCell ref="C77:C78"/>
    <mergeCell ref="D77:D78"/>
    <mergeCell ref="E77:E78"/>
    <mergeCell ref="F77:F78"/>
    <mergeCell ref="G77:G78"/>
    <mergeCell ref="I82:I83"/>
    <mergeCell ref="J82:J83"/>
    <mergeCell ref="H84:H85"/>
    <mergeCell ref="I84:I85"/>
    <mergeCell ref="H82:H83"/>
    <mergeCell ref="J84:J85"/>
    <mergeCell ref="B79:B80"/>
    <mergeCell ref="C79:C80"/>
    <mergeCell ref="D79:D80"/>
    <mergeCell ref="E79:E80"/>
    <mergeCell ref="F79:F80"/>
    <mergeCell ref="G79:G80"/>
    <mergeCell ref="B82:B83"/>
    <mergeCell ref="C82:C83"/>
    <mergeCell ref="D82:D83"/>
    <mergeCell ref="E82:E83"/>
    <mergeCell ref="F82:F83"/>
    <mergeCell ref="G82:G83"/>
    <mergeCell ref="B84:B85"/>
    <mergeCell ref="C84:C85"/>
    <mergeCell ref="D84:D85"/>
    <mergeCell ref="E84:E85"/>
    <mergeCell ref="F84:F85"/>
    <mergeCell ref="G84:G8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4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opLeftCell="B1" workbookViewId="0">
      <selection activeCell="G13" sqref="G13"/>
    </sheetView>
  </sheetViews>
  <sheetFormatPr defaultRowHeight="15"/>
  <cols>
    <col min="1" max="1" width="28.140625" hidden="1" customWidth="1"/>
    <col min="2" max="2" width="18.5703125" customWidth="1"/>
    <col min="3" max="3" width="32.7109375" customWidth="1"/>
    <col min="4" max="4" width="40.28515625" customWidth="1"/>
    <col min="5" max="5" width="21.140625" customWidth="1"/>
    <col min="7" max="7" width="13.28515625" bestFit="1" customWidth="1"/>
  </cols>
  <sheetData>
    <row r="1" spans="1:7" ht="15.75">
      <c r="A1" s="68" t="s">
        <v>34</v>
      </c>
      <c r="B1" s="68"/>
      <c r="C1" s="68"/>
      <c r="D1" s="68"/>
      <c r="E1" s="68"/>
    </row>
    <row r="2" spans="1:7" ht="15.75">
      <c r="A2" s="67" t="s">
        <v>126</v>
      </c>
      <c r="B2" s="67"/>
      <c r="C2" s="67"/>
      <c r="D2" s="67"/>
      <c r="E2" s="67"/>
    </row>
    <row r="3" spans="1:7" ht="15.75">
      <c r="A3" s="67" t="s">
        <v>33</v>
      </c>
      <c r="B3" s="67"/>
      <c r="C3" s="67"/>
      <c r="D3" s="67"/>
      <c r="E3" s="67"/>
    </row>
    <row r="4" spans="1:7" ht="15.75">
      <c r="A4" s="67" t="s">
        <v>29</v>
      </c>
      <c r="B4" s="67"/>
      <c r="C4" s="67"/>
      <c r="D4" s="67"/>
      <c r="E4" s="67"/>
    </row>
    <row r="5" spans="1:7" ht="15.75">
      <c r="A5" s="67" t="s">
        <v>30</v>
      </c>
      <c r="B5" s="67"/>
      <c r="C5" s="67"/>
      <c r="D5" s="67"/>
      <c r="E5" s="67"/>
    </row>
    <row r="6" spans="1:7" ht="15.75">
      <c r="A6" s="67" t="s">
        <v>201</v>
      </c>
      <c r="B6" s="67"/>
      <c r="C6" s="67"/>
      <c r="D6" s="67"/>
      <c r="E6" s="67"/>
      <c r="F6" s="2"/>
    </row>
    <row r="7" spans="1:7" ht="15.75">
      <c r="A7" s="56"/>
      <c r="B7" s="24"/>
      <c r="C7" s="56"/>
      <c r="D7" s="56"/>
      <c r="E7" s="56"/>
    </row>
    <row r="8" spans="1:7" ht="33" customHeight="1">
      <c r="A8" s="69" t="s">
        <v>221</v>
      </c>
      <c r="B8" s="69"/>
      <c r="C8" s="69"/>
      <c r="D8" s="69"/>
      <c r="E8" s="69"/>
    </row>
    <row r="9" spans="1:7" ht="15.75">
      <c r="A9" s="102"/>
      <c r="B9" s="102"/>
      <c r="C9" s="102"/>
      <c r="D9" s="102"/>
      <c r="E9" s="102"/>
    </row>
    <row r="10" spans="1:7" ht="18" customHeight="1">
      <c r="A10" s="33" t="s">
        <v>39</v>
      </c>
      <c r="B10" s="98" t="s">
        <v>37</v>
      </c>
      <c r="C10" s="99"/>
      <c r="D10" s="100" t="s">
        <v>46</v>
      </c>
      <c r="E10" s="100" t="s">
        <v>38</v>
      </c>
    </row>
    <row r="11" spans="1:7" ht="94.5">
      <c r="A11" s="33" t="s">
        <v>40</v>
      </c>
      <c r="B11" s="9" t="s">
        <v>54</v>
      </c>
      <c r="C11" s="9" t="s">
        <v>47</v>
      </c>
      <c r="D11" s="101"/>
      <c r="E11" s="101"/>
    </row>
    <row r="12" spans="1:7" ht="18.75" customHeight="1">
      <c r="A12" s="33" t="s">
        <v>41</v>
      </c>
      <c r="B12" s="16">
        <v>1</v>
      </c>
      <c r="C12" s="16">
        <v>2</v>
      </c>
      <c r="D12" s="16">
        <v>3</v>
      </c>
      <c r="E12" s="16">
        <v>4</v>
      </c>
    </row>
    <row r="13" spans="1:7" ht="63.75" customHeight="1">
      <c r="A13" s="33" t="s">
        <v>42</v>
      </c>
      <c r="B13" s="17">
        <v>914</v>
      </c>
      <c r="C13" s="18"/>
      <c r="D13" s="19" t="s">
        <v>36</v>
      </c>
      <c r="E13" s="18"/>
    </row>
    <row r="14" spans="1:7" ht="32.25" customHeight="1">
      <c r="A14" s="33" t="s">
        <v>43</v>
      </c>
      <c r="B14" s="20">
        <v>914</v>
      </c>
      <c r="C14" s="17" t="s">
        <v>48</v>
      </c>
      <c r="D14" s="19" t="s">
        <v>49</v>
      </c>
      <c r="E14" s="21">
        <f>E15-E16</f>
        <v>-527777.97000000067</v>
      </c>
    </row>
    <row r="15" spans="1:7" ht="30.75" customHeight="1">
      <c r="A15" s="33" t="s">
        <v>44</v>
      </c>
      <c r="B15" s="20">
        <v>914</v>
      </c>
      <c r="C15" s="20" t="s">
        <v>50</v>
      </c>
      <c r="D15" s="22" t="s">
        <v>51</v>
      </c>
      <c r="E15" s="23">
        <v>9399080.0800000001</v>
      </c>
      <c r="G15" s="3"/>
    </row>
    <row r="16" spans="1:7" ht="33.75" customHeight="1">
      <c r="A16" s="33" t="s">
        <v>45</v>
      </c>
      <c r="B16" s="20">
        <v>914</v>
      </c>
      <c r="C16" s="20" t="s">
        <v>52</v>
      </c>
      <c r="D16" s="22" t="s">
        <v>53</v>
      </c>
      <c r="E16" s="23">
        <v>9926858.0500000007</v>
      </c>
    </row>
  </sheetData>
  <mergeCells count="11">
    <mergeCell ref="B10:C10"/>
    <mergeCell ref="D10:D11"/>
    <mergeCell ref="E10:E11"/>
    <mergeCell ref="A1:E1"/>
    <mergeCell ref="A2:E2"/>
    <mergeCell ref="A3:E3"/>
    <mergeCell ref="A4:E4"/>
    <mergeCell ref="A6:E6"/>
    <mergeCell ref="A8:E8"/>
    <mergeCell ref="A5:E5"/>
    <mergeCell ref="A9:E9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Доходы!Область_печати</vt:lpstr>
      <vt:lpstr>Источники!Область_печати</vt:lpstr>
      <vt:lpstr>'Расходы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2020-02-26T10:03:01Z</cp:lastPrinted>
  <dcterms:created xsi:type="dcterms:W3CDTF">2016-06-27T10:52:24Z</dcterms:created>
  <dcterms:modified xsi:type="dcterms:W3CDTF">2020-02-26T10:19:05Z</dcterms:modified>
</cp:coreProperties>
</file>